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0" yWindow="7155" windowWidth="21840" windowHeight="6735" tabRatio="870" activeTab="10"/>
  </bookViews>
  <sheets>
    <sheet name="эк.разв" sheetId="3" r:id="rId1"/>
    <sheet name="дошк.обр" sheetId="4" r:id="rId2"/>
    <sheet name="общ. и доп. образование" sheetId="20" r:id="rId3"/>
    <sheet name="культура" sheetId="21" r:id="rId4"/>
    <sheet name="физкультура" sheetId="7" r:id="rId5"/>
    <sheet name="жил. строительство" sheetId="19" r:id="rId6"/>
    <sheet name="ЖКХ" sheetId="17" r:id="rId7"/>
    <sheet name="орг. муниц. управления" sheetId="14" r:id="rId8"/>
    <sheet name="энергоэффективность" sheetId="15" r:id="rId9"/>
    <sheet name="независимая оценка" sheetId="16" r:id="rId10"/>
    <sheet name="ИТОГОВЫЙ РЕЙТИНГ" sheetId="18" r:id="rId11"/>
  </sheets>
  <calcPr calcId="145621" fullPrecision="0"/>
</workbook>
</file>

<file path=xl/calcChain.xml><?xml version="1.0" encoding="utf-8"?>
<calcChain xmlns="http://schemas.openxmlformats.org/spreadsheetml/2006/main">
  <c r="CO5" i="20" l="1"/>
  <c r="CF6" i="18" l="1"/>
  <c r="CE6" i="18"/>
  <c r="CD6" i="18"/>
  <c r="BS29" i="16"/>
  <c r="BS28" i="16"/>
  <c r="BS27" i="16"/>
  <c r="BS26" i="16"/>
  <c r="BS25" i="16"/>
  <c r="BS24" i="16"/>
  <c r="BS23" i="16"/>
  <c r="BS21" i="16"/>
  <c r="BS20" i="16"/>
  <c r="BS19" i="16"/>
  <c r="BS18" i="16"/>
  <c r="BS17" i="16"/>
  <c r="BS16" i="16"/>
  <c r="BS14" i="16"/>
  <c r="BS13" i="16"/>
  <c r="BS12" i="16"/>
  <c r="BS11" i="16"/>
  <c r="BS10" i="16"/>
  <c r="BS9" i="16"/>
  <c r="BS7" i="16"/>
  <c r="BS6" i="16"/>
  <c r="BS5" i="16"/>
  <c r="ES29" i="15"/>
  <c r="ES28" i="15"/>
  <c r="ES27" i="15"/>
  <c r="ES26" i="15"/>
  <c r="ES25" i="15"/>
  <c r="ES24" i="15"/>
  <c r="ES23" i="15"/>
  <c r="ES21" i="15"/>
  <c r="ES20" i="15"/>
  <c r="ES19" i="15"/>
  <c r="ES18" i="15"/>
  <c r="ES17" i="15"/>
  <c r="ES16" i="15"/>
  <c r="ES14" i="15"/>
  <c r="ES13" i="15"/>
  <c r="ES12" i="15"/>
  <c r="ES11" i="15"/>
  <c r="ES10" i="15"/>
  <c r="ES9" i="15"/>
  <c r="ES7" i="15"/>
  <c r="ES6" i="15"/>
  <c r="ES5" i="15"/>
  <c r="DS29" i="14"/>
  <c r="DS28" i="14"/>
  <c r="DS27" i="14"/>
  <c r="DS26" i="14"/>
  <c r="DS25" i="14"/>
  <c r="DS24" i="14"/>
  <c r="DS23" i="14"/>
  <c r="DS21" i="14"/>
  <c r="DS20" i="14"/>
  <c r="DS19" i="14"/>
  <c r="DS18" i="14"/>
  <c r="DS17" i="14"/>
  <c r="DS16" i="14"/>
  <c r="DS14" i="14"/>
  <c r="DS13" i="14"/>
  <c r="DS12" i="14"/>
  <c r="DS11" i="14"/>
  <c r="DS10" i="14"/>
  <c r="DS9" i="14"/>
  <c r="DS7" i="14"/>
  <c r="DS6" i="14"/>
  <c r="DS5" i="14"/>
  <c r="BS29" i="17"/>
  <c r="BS28" i="17"/>
  <c r="BS27" i="17"/>
  <c r="BS26" i="17"/>
  <c r="BS25" i="17"/>
  <c r="BS24" i="17"/>
  <c r="BS23" i="17"/>
  <c r="BS21" i="17"/>
  <c r="BS20" i="17"/>
  <c r="BS19" i="17"/>
  <c r="BS18" i="17"/>
  <c r="BS17" i="17"/>
  <c r="BS16" i="17"/>
  <c r="BS14" i="17"/>
  <c r="BS13" i="17"/>
  <c r="BS12" i="17"/>
  <c r="BS11" i="17"/>
  <c r="BS10" i="17"/>
  <c r="BS9" i="17"/>
  <c r="BS7" i="17"/>
  <c r="BS6" i="17"/>
  <c r="BS5" i="17"/>
  <c r="CS29" i="19"/>
  <c r="CS28" i="19"/>
  <c r="CS27" i="19"/>
  <c r="CS26" i="19"/>
  <c r="CS25" i="19"/>
  <c r="CS24" i="19"/>
  <c r="CS23" i="19"/>
  <c r="CS21" i="19"/>
  <c r="CS20" i="19"/>
  <c r="CS19" i="19"/>
  <c r="CS18" i="19"/>
  <c r="CS17" i="19"/>
  <c r="CS16" i="19"/>
  <c r="CS14" i="19"/>
  <c r="CS13" i="19"/>
  <c r="CS12" i="19"/>
  <c r="CS11" i="19"/>
  <c r="CS10" i="19"/>
  <c r="CS9" i="19"/>
  <c r="CS7" i="19"/>
  <c r="CS6" i="19"/>
  <c r="CS5" i="19"/>
  <c r="AS29" i="7"/>
  <c r="AS28" i="7"/>
  <c r="AS27" i="7"/>
  <c r="AS26" i="7"/>
  <c r="AS25" i="7"/>
  <c r="AS24" i="7"/>
  <c r="AS23" i="7"/>
  <c r="AS21" i="7"/>
  <c r="AS20" i="7"/>
  <c r="AS19" i="7"/>
  <c r="AS18" i="7"/>
  <c r="AS17" i="7"/>
  <c r="AS16" i="7"/>
  <c r="AS14" i="7"/>
  <c r="AS13" i="7"/>
  <c r="AS12" i="7"/>
  <c r="AS11" i="7"/>
  <c r="AS10" i="7"/>
  <c r="AS9" i="7"/>
  <c r="AS7" i="7"/>
  <c r="AS6" i="7"/>
  <c r="AS5" i="7"/>
  <c r="CF29" i="21"/>
  <c r="CF28" i="21"/>
  <c r="CF27" i="21"/>
  <c r="CF26" i="21"/>
  <c r="CF25" i="21"/>
  <c r="CF24" i="21"/>
  <c r="CF23" i="21"/>
  <c r="CF21" i="21"/>
  <c r="CF20" i="21"/>
  <c r="CF19" i="21"/>
  <c r="CF18" i="21"/>
  <c r="CF17" i="21"/>
  <c r="CF16" i="21"/>
  <c r="CF14" i="21"/>
  <c r="CF13" i="21"/>
  <c r="CF12" i="21"/>
  <c r="CF11" i="21"/>
  <c r="CF10" i="21"/>
  <c r="CF9" i="21"/>
  <c r="CF7" i="21"/>
  <c r="CF6" i="21"/>
  <c r="CF5" i="21"/>
  <c r="DF29" i="20"/>
  <c r="DF28" i="20"/>
  <c r="DF27" i="20"/>
  <c r="DF26" i="20"/>
  <c r="DF25" i="20"/>
  <c r="DF24" i="20"/>
  <c r="DF23" i="20"/>
  <c r="DF21" i="20"/>
  <c r="DF20" i="20"/>
  <c r="DF19" i="20"/>
  <c r="DF18" i="20"/>
  <c r="DF17" i="20"/>
  <c r="DF16" i="20"/>
  <c r="DF14" i="20"/>
  <c r="DF13" i="20"/>
  <c r="DF12" i="20"/>
  <c r="DF11" i="20"/>
  <c r="DF10" i="20"/>
  <c r="DF9" i="20"/>
  <c r="DF7" i="20"/>
  <c r="DF6" i="20"/>
  <c r="DF5" i="20"/>
  <c r="BF29" i="4"/>
  <c r="BF28" i="4"/>
  <c r="BF27" i="4"/>
  <c r="BF26" i="4"/>
  <c r="BF25" i="4"/>
  <c r="BF24" i="4"/>
  <c r="BF23" i="4"/>
  <c r="BF21" i="4"/>
  <c r="BF20" i="4"/>
  <c r="BF19" i="4"/>
  <c r="BF18" i="4"/>
  <c r="BF17" i="4"/>
  <c r="BF16" i="4"/>
  <c r="BF14" i="4"/>
  <c r="BF13" i="4"/>
  <c r="BF12" i="4"/>
  <c r="BF11" i="4"/>
  <c r="BF10" i="4"/>
  <c r="BF9" i="4"/>
  <c r="BF7" i="4"/>
  <c r="BF6" i="4"/>
  <c r="BF5" i="4"/>
  <c r="BT29" i="16" l="1"/>
  <c r="BR29" i="16"/>
  <c r="BQ29" i="16"/>
  <c r="BO29" i="16"/>
  <c r="BP29" i="16" s="1"/>
  <c r="BU29" i="16" s="1"/>
  <c r="BT28" i="16"/>
  <c r="BQ28" i="16"/>
  <c r="BR28" i="16" s="1"/>
  <c r="BO28" i="16"/>
  <c r="BP28" i="16" s="1"/>
  <c r="BU28" i="16" s="1"/>
  <c r="BT27" i="16"/>
  <c r="BQ27" i="16"/>
  <c r="BR27" i="16" s="1"/>
  <c r="BO27" i="16"/>
  <c r="BQ26" i="16"/>
  <c r="BR26" i="16" s="1"/>
  <c r="BO26" i="16"/>
  <c r="BP26" i="16" s="1"/>
  <c r="BT25" i="16"/>
  <c r="BQ25" i="16"/>
  <c r="BR25" i="16" s="1"/>
  <c r="BO25" i="16"/>
  <c r="BP25" i="16" s="1"/>
  <c r="BU25" i="16" s="1"/>
  <c r="BT24" i="16"/>
  <c r="BQ24" i="16"/>
  <c r="BO24" i="16"/>
  <c r="BP24" i="16" s="1"/>
  <c r="BT23" i="16"/>
  <c r="BQ23" i="16"/>
  <c r="BR23" i="16" s="1"/>
  <c r="BO23" i="16"/>
  <c r="BP23" i="16" s="1"/>
  <c r="BT21" i="16"/>
  <c r="BQ21" i="16"/>
  <c r="BR21" i="16" s="1"/>
  <c r="BO21" i="16"/>
  <c r="BT20" i="16"/>
  <c r="BQ20" i="16"/>
  <c r="BR20" i="16" s="1"/>
  <c r="BO20" i="16"/>
  <c r="BP20" i="16" s="1"/>
  <c r="BT19" i="16"/>
  <c r="BQ19" i="16"/>
  <c r="BO19" i="16"/>
  <c r="BP19" i="16" s="1"/>
  <c r="BT18" i="16"/>
  <c r="BQ18" i="16"/>
  <c r="BR18" i="16" s="1"/>
  <c r="BO18" i="16"/>
  <c r="BP18" i="16" s="1"/>
  <c r="BT17" i="16"/>
  <c r="BQ17" i="16"/>
  <c r="BR17" i="16" s="1"/>
  <c r="BO17" i="16"/>
  <c r="BQ16" i="16"/>
  <c r="BR16" i="16" s="1"/>
  <c r="BO16" i="16"/>
  <c r="BP16" i="16" s="1"/>
  <c r="BT14" i="16"/>
  <c r="BQ14" i="16"/>
  <c r="BR14" i="16" s="1"/>
  <c r="BO14" i="16"/>
  <c r="BP14" i="16" s="1"/>
  <c r="BT13" i="16"/>
  <c r="BQ13" i="16"/>
  <c r="BO13" i="16"/>
  <c r="BP13" i="16" s="1"/>
  <c r="BT12" i="16"/>
  <c r="BQ12" i="16"/>
  <c r="BR12" i="16" s="1"/>
  <c r="BO12" i="16"/>
  <c r="BP12" i="16" s="1"/>
  <c r="BQ11" i="16"/>
  <c r="BR11" i="16" s="1"/>
  <c r="BO11" i="16"/>
  <c r="BT11" i="16"/>
  <c r="BQ10" i="16"/>
  <c r="BR10" i="16" s="1"/>
  <c r="BO10" i="16"/>
  <c r="BP10" i="16" s="1"/>
  <c r="BT9" i="16"/>
  <c r="BR9" i="16"/>
  <c r="BQ9" i="16"/>
  <c r="BO9" i="16"/>
  <c r="BP9" i="16" s="1"/>
  <c r="BT7" i="16"/>
  <c r="BQ7" i="16"/>
  <c r="BR7" i="16" s="1"/>
  <c r="BO7" i="16"/>
  <c r="BP7" i="16" s="1"/>
  <c r="BT6" i="16"/>
  <c r="BQ6" i="16"/>
  <c r="BR6" i="16" s="1"/>
  <c r="BO6" i="16"/>
  <c r="BT5" i="16"/>
  <c r="BQ5" i="16"/>
  <c r="BR5" i="16" s="1"/>
  <c r="BO5" i="16"/>
  <c r="BP5" i="16" s="1"/>
  <c r="ET29" i="15"/>
  <c r="EQ29" i="15"/>
  <c r="ER29" i="15" s="1"/>
  <c r="EO29" i="15"/>
  <c r="EP29" i="15" s="1"/>
  <c r="EU29" i="15" s="1"/>
  <c r="ET28" i="15"/>
  <c r="EQ28" i="15"/>
  <c r="EO28" i="15"/>
  <c r="EP28" i="15" s="1"/>
  <c r="ET27" i="15"/>
  <c r="EQ27" i="15"/>
  <c r="ER27" i="15" s="1"/>
  <c r="EO27" i="15"/>
  <c r="EP27" i="15" s="1"/>
  <c r="EU27" i="15" s="1"/>
  <c r="ET26" i="15"/>
  <c r="EQ26" i="15"/>
  <c r="ER26" i="15" s="1"/>
  <c r="EO26" i="15"/>
  <c r="ET25" i="15"/>
  <c r="EQ25" i="15"/>
  <c r="ER25" i="15" s="1"/>
  <c r="EO25" i="15"/>
  <c r="EP25" i="15" s="1"/>
  <c r="ET24" i="15"/>
  <c r="EQ24" i="15"/>
  <c r="EO24" i="15"/>
  <c r="EP24" i="15" s="1"/>
  <c r="ET23" i="15"/>
  <c r="EQ23" i="15"/>
  <c r="ER28" i="15" s="1"/>
  <c r="EO23" i="15"/>
  <c r="EP23" i="15" s="1"/>
  <c r="ET21" i="15"/>
  <c r="EQ21" i="15"/>
  <c r="ER21" i="15" s="1"/>
  <c r="EO21" i="15"/>
  <c r="EQ20" i="15"/>
  <c r="ER20" i="15" s="1"/>
  <c r="EO20" i="15"/>
  <c r="EP20" i="15" s="1"/>
  <c r="ET19" i="15"/>
  <c r="EQ19" i="15"/>
  <c r="ER19" i="15" s="1"/>
  <c r="EO19" i="15"/>
  <c r="EP16" i="15" s="1"/>
  <c r="ET18" i="15"/>
  <c r="EQ18" i="15"/>
  <c r="EO18" i="15"/>
  <c r="EP18" i="15" s="1"/>
  <c r="ET17" i="15"/>
  <c r="EQ17" i="15"/>
  <c r="ER17" i="15" s="1"/>
  <c r="EO17" i="15"/>
  <c r="EP17" i="15" s="1"/>
  <c r="EU17" i="15" s="1"/>
  <c r="ET16" i="15"/>
  <c r="EQ16" i="15"/>
  <c r="ER16" i="15" s="1"/>
  <c r="EO16" i="15"/>
  <c r="ET14" i="15"/>
  <c r="EQ14" i="15"/>
  <c r="ER14" i="15" s="1"/>
  <c r="EO14" i="15"/>
  <c r="EP14" i="15" s="1"/>
  <c r="ET13" i="15"/>
  <c r="EQ13" i="15"/>
  <c r="EO13" i="15"/>
  <c r="EP13" i="15" s="1"/>
  <c r="ET12" i="15"/>
  <c r="EQ12" i="15"/>
  <c r="ER12" i="15" s="1"/>
  <c r="EO12" i="15"/>
  <c r="EP12" i="15" s="1"/>
  <c r="ET11" i="15"/>
  <c r="EQ11" i="15"/>
  <c r="ER11" i="15" s="1"/>
  <c r="EO11" i="15"/>
  <c r="EQ10" i="15"/>
  <c r="ER10" i="15" s="1"/>
  <c r="EO10" i="15"/>
  <c r="EP11" i="15" s="1"/>
  <c r="ET9" i="15"/>
  <c r="EQ9" i="15"/>
  <c r="ER9" i="15" s="1"/>
  <c r="EO9" i="15"/>
  <c r="EP9" i="15" s="1"/>
  <c r="ET7" i="15"/>
  <c r="EQ7" i="15"/>
  <c r="EO7" i="15"/>
  <c r="EP7" i="15" s="1"/>
  <c r="ET6" i="15"/>
  <c r="EQ6" i="15"/>
  <c r="ER6" i="15" s="1"/>
  <c r="EO6" i="15"/>
  <c r="EP6" i="15" s="1"/>
  <c r="ET5" i="15"/>
  <c r="EQ5" i="15"/>
  <c r="ER5" i="15" s="1"/>
  <c r="EU5" i="15" s="1"/>
  <c r="EP5" i="15"/>
  <c r="EO5" i="15"/>
  <c r="DT29" i="14"/>
  <c r="DQ29" i="14"/>
  <c r="DR29" i="14" s="1"/>
  <c r="DO29" i="14"/>
  <c r="DQ28" i="14"/>
  <c r="DR28" i="14" s="1"/>
  <c r="DO28" i="14"/>
  <c r="DP28" i="14" s="1"/>
  <c r="DT27" i="14"/>
  <c r="DQ27" i="14"/>
  <c r="DR27" i="14" s="1"/>
  <c r="DO27" i="14"/>
  <c r="DP27" i="14" s="1"/>
  <c r="DU27" i="14" s="1"/>
  <c r="DQ26" i="14"/>
  <c r="DO26" i="14"/>
  <c r="DP26" i="14" s="1"/>
  <c r="DT25" i="14"/>
  <c r="DQ25" i="14"/>
  <c r="DR25" i="14" s="1"/>
  <c r="DO25" i="14"/>
  <c r="DP25" i="14" s="1"/>
  <c r="DQ24" i="14"/>
  <c r="DO24" i="14"/>
  <c r="DT28" i="14"/>
  <c r="DQ23" i="14"/>
  <c r="DR26" i="14" s="1"/>
  <c r="DO23" i="14"/>
  <c r="DP23" i="14" s="1"/>
  <c r="DT21" i="14"/>
  <c r="DQ21" i="14"/>
  <c r="DO21" i="14"/>
  <c r="DT20" i="14"/>
  <c r="DQ20" i="14"/>
  <c r="DR20" i="14" s="1"/>
  <c r="DO20" i="14"/>
  <c r="DP20" i="14" s="1"/>
  <c r="DT19" i="14"/>
  <c r="DQ19" i="14"/>
  <c r="DR19" i="14" s="1"/>
  <c r="DO19" i="14"/>
  <c r="DQ18" i="14"/>
  <c r="DR18" i="14" s="1"/>
  <c r="DO18" i="14"/>
  <c r="DP18" i="14" s="1"/>
  <c r="DT17" i="14"/>
  <c r="DQ17" i="14"/>
  <c r="DR16" i="14" s="1"/>
  <c r="DO17" i="14"/>
  <c r="DP17" i="14" s="1"/>
  <c r="DQ16" i="14"/>
  <c r="DO16" i="14"/>
  <c r="DP16" i="14" s="1"/>
  <c r="DT14" i="14"/>
  <c r="DQ14" i="14"/>
  <c r="DR14" i="14" s="1"/>
  <c r="DO14" i="14"/>
  <c r="DP14" i="14" s="1"/>
  <c r="DT13" i="14"/>
  <c r="DQ13" i="14"/>
  <c r="DO13" i="14"/>
  <c r="DT12" i="14"/>
  <c r="DQ12" i="14"/>
  <c r="DR12" i="14" s="1"/>
  <c r="DO12" i="14"/>
  <c r="DP12" i="14" s="1"/>
  <c r="DU12" i="14" s="1"/>
  <c r="DT11" i="14"/>
  <c r="DR11" i="14"/>
  <c r="DQ11" i="14"/>
  <c r="DO11" i="14"/>
  <c r="DT10" i="14"/>
  <c r="DQ10" i="14"/>
  <c r="DR10" i="14" s="1"/>
  <c r="DO10" i="14"/>
  <c r="DP13" i="14" s="1"/>
  <c r="DT9" i="14"/>
  <c r="DQ9" i="14"/>
  <c r="DR9" i="14" s="1"/>
  <c r="DP9" i="14"/>
  <c r="DO9" i="14"/>
  <c r="DQ7" i="14"/>
  <c r="DR7" i="14" s="1"/>
  <c r="DO7" i="14"/>
  <c r="DP7" i="14" s="1"/>
  <c r="DT6" i="14"/>
  <c r="DQ6" i="14"/>
  <c r="DR5" i="14" s="1"/>
  <c r="DO6" i="14"/>
  <c r="DP6" i="14" s="1"/>
  <c r="DT5" i="14"/>
  <c r="DQ5" i="14"/>
  <c r="DO5" i="14"/>
  <c r="DP5" i="14" s="1"/>
  <c r="BT29" i="17"/>
  <c r="BQ29" i="17"/>
  <c r="BR29" i="17" s="1"/>
  <c r="BO29" i="17"/>
  <c r="BT28" i="17"/>
  <c r="BQ28" i="17"/>
  <c r="BR28" i="17" s="1"/>
  <c r="BO28" i="17"/>
  <c r="BP28" i="17" s="1"/>
  <c r="BT27" i="17"/>
  <c r="BQ27" i="17"/>
  <c r="BR27" i="17" s="1"/>
  <c r="BO27" i="17"/>
  <c r="BP27" i="17" s="1"/>
  <c r="BT26" i="17"/>
  <c r="BQ26" i="17"/>
  <c r="BR26" i="17" s="1"/>
  <c r="BO26" i="17"/>
  <c r="BP26" i="17" s="1"/>
  <c r="BT25" i="17"/>
  <c r="BQ25" i="17"/>
  <c r="BR25" i="17" s="1"/>
  <c r="BO25" i="17"/>
  <c r="BP25" i="17" s="1"/>
  <c r="BQ24" i="17"/>
  <c r="BR24" i="17" s="1"/>
  <c r="BO24" i="17"/>
  <c r="BT23" i="17"/>
  <c r="BQ23" i="17"/>
  <c r="BR23" i="17" s="1"/>
  <c r="BO23" i="17"/>
  <c r="BP23" i="17" s="1"/>
  <c r="BT21" i="17"/>
  <c r="BQ21" i="17"/>
  <c r="BO21" i="17"/>
  <c r="BP21" i="17" s="1"/>
  <c r="BT20" i="17"/>
  <c r="BQ20" i="17"/>
  <c r="BR20" i="17" s="1"/>
  <c r="BO20" i="17"/>
  <c r="BP20" i="17" s="1"/>
  <c r="BT19" i="17"/>
  <c r="BQ19" i="17"/>
  <c r="BR19" i="17" s="1"/>
  <c r="BO19" i="17"/>
  <c r="BQ18" i="17"/>
  <c r="BR18" i="17" s="1"/>
  <c r="BO18" i="17"/>
  <c r="BP18" i="17" s="1"/>
  <c r="BT17" i="17"/>
  <c r="BQ17" i="17"/>
  <c r="BR16" i="17" s="1"/>
  <c r="BO17" i="17"/>
  <c r="BP17" i="17" s="1"/>
  <c r="BT16" i="17"/>
  <c r="BQ16" i="17"/>
  <c r="BO16" i="17"/>
  <c r="BP16" i="17" s="1"/>
  <c r="BT14" i="17"/>
  <c r="BQ14" i="17"/>
  <c r="BR14" i="17" s="1"/>
  <c r="BO14" i="17"/>
  <c r="BP14" i="17" s="1"/>
  <c r="BU14" i="17" s="1"/>
  <c r="BQ13" i="17"/>
  <c r="BR13" i="17" s="1"/>
  <c r="BO13" i="17"/>
  <c r="BT12" i="17"/>
  <c r="BQ12" i="17"/>
  <c r="BR12" i="17" s="1"/>
  <c r="BO12" i="17"/>
  <c r="BP13" i="17" s="1"/>
  <c r="BT11" i="17"/>
  <c r="BQ11" i="17"/>
  <c r="BO11" i="17"/>
  <c r="BP11" i="17" s="1"/>
  <c r="BU11" i="17" s="1"/>
  <c r="BT10" i="17"/>
  <c r="BQ10" i="17"/>
  <c r="BR11" i="17" s="1"/>
  <c r="BO10" i="17"/>
  <c r="BP10" i="17" s="1"/>
  <c r="BT9" i="17"/>
  <c r="BQ9" i="17"/>
  <c r="BR9" i="17" s="1"/>
  <c r="BP9" i="17"/>
  <c r="BO9" i="17"/>
  <c r="BQ7" i="17"/>
  <c r="BR7" i="17" s="1"/>
  <c r="BO7" i="17"/>
  <c r="BP7" i="17" s="1"/>
  <c r="BT6" i="17"/>
  <c r="BQ6" i="17"/>
  <c r="BR5" i="17" s="1"/>
  <c r="BO6" i="17"/>
  <c r="BP6" i="17" s="1"/>
  <c r="BT5" i="17"/>
  <c r="BQ5" i="17"/>
  <c r="BO5" i="17"/>
  <c r="BP5" i="17" s="1"/>
  <c r="BU5" i="17" s="1"/>
  <c r="CT29" i="19"/>
  <c r="CQ29" i="19"/>
  <c r="CR29" i="19" s="1"/>
  <c r="CO29" i="19"/>
  <c r="CP29" i="19" s="1"/>
  <c r="CT28" i="19"/>
  <c r="CQ28" i="19"/>
  <c r="CO28" i="19"/>
  <c r="CP26" i="19" s="1"/>
  <c r="CU26" i="19" s="1"/>
  <c r="CT27" i="19"/>
  <c r="CQ27" i="19"/>
  <c r="CR27" i="19" s="1"/>
  <c r="CO27" i="19"/>
  <c r="CP27" i="19" s="1"/>
  <c r="CQ26" i="19"/>
  <c r="CR26" i="19" s="1"/>
  <c r="CO26" i="19"/>
  <c r="CT26" i="19"/>
  <c r="CQ25" i="19"/>
  <c r="CR25" i="19" s="1"/>
  <c r="CO25" i="19"/>
  <c r="CP25" i="19" s="1"/>
  <c r="CT24" i="19"/>
  <c r="CQ24" i="19"/>
  <c r="CO24" i="19"/>
  <c r="CP24" i="19" s="1"/>
  <c r="CT23" i="19"/>
  <c r="CQ23" i="19"/>
  <c r="CR23" i="19" s="1"/>
  <c r="CO23" i="19"/>
  <c r="CP23" i="19" s="1"/>
  <c r="CT21" i="19"/>
  <c r="CQ21" i="19"/>
  <c r="CR21" i="19" s="1"/>
  <c r="CP21" i="19"/>
  <c r="CO21" i="19"/>
  <c r="CQ20" i="19"/>
  <c r="CR20" i="19" s="1"/>
  <c r="CO20" i="19"/>
  <c r="CP20" i="19" s="1"/>
  <c r="CT20" i="19"/>
  <c r="CQ19" i="19"/>
  <c r="CR19" i="19" s="1"/>
  <c r="CO19" i="19"/>
  <c r="CP19" i="19" s="1"/>
  <c r="CT18" i="19"/>
  <c r="CQ18" i="19"/>
  <c r="CO18" i="19"/>
  <c r="CP16" i="19" s="1"/>
  <c r="CT17" i="19"/>
  <c r="CQ17" i="19"/>
  <c r="CR18" i="19" s="1"/>
  <c r="CO17" i="19"/>
  <c r="CP17" i="19" s="1"/>
  <c r="CT16" i="19"/>
  <c r="CQ16" i="19"/>
  <c r="CR16" i="19" s="1"/>
  <c r="CO16" i="19"/>
  <c r="CT14" i="19"/>
  <c r="CQ14" i="19"/>
  <c r="CR14" i="19" s="1"/>
  <c r="CO14" i="19"/>
  <c r="CP14" i="19" s="1"/>
  <c r="CT13" i="19"/>
  <c r="CQ13" i="19"/>
  <c r="CO13" i="19"/>
  <c r="CP13" i="19" s="1"/>
  <c r="CT12" i="19"/>
  <c r="CQ12" i="19"/>
  <c r="CR12" i="19" s="1"/>
  <c r="CO12" i="19"/>
  <c r="CP12" i="19" s="1"/>
  <c r="CT11" i="19"/>
  <c r="CQ11" i="19"/>
  <c r="CR11" i="19" s="1"/>
  <c r="CO11" i="19"/>
  <c r="CQ10" i="19"/>
  <c r="CR10" i="19" s="1"/>
  <c r="CO10" i="19"/>
  <c r="CP10" i="19" s="1"/>
  <c r="CT10" i="19"/>
  <c r="CQ9" i="19"/>
  <c r="CR9" i="19" s="1"/>
  <c r="CO9" i="19"/>
  <c r="CP9" i="19" s="1"/>
  <c r="CT7" i="19"/>
  <c r="CQ7" i="19"/>
  <c r="CO7" i="19"/>
  <c r="CP5" i="19" s="1"/>
  <c r="CT6" i="19"/>
  <c r="CQ6" i="19"/>
  <c r="CR6" i="19" s="1"/>
  <c r="CO6" i="19"/>
  <c r="CP6" i="19" s="1"/>
  <c r="CU6" i="19" s="1"/>
  <c r="CT5" i="19"/>
  <c r="CQ5" i="19"/>
  <c r="CR5" i="19" s="1"/>
  <c r="CO5" i="19"/>
  <c r="AT29" i="7"/>
  <c r="AQ29" i="7"/>
  <c r="AR29" i="7" s="1"/>
  <c r="AP29" i="7"/>
  <c r="AO29" i="7"/>
  <c r="AT28" i="7"/>
  <c r="AQ28" i="7"/>
  <c r="AR28" i="7" s="1"/>
  <c r="AO28" i="7"/>
  <c r="AP28" i="7" s="1"/>
  <c r="AT27" i="7"/>
  <c r="AQ27" i="7"/>
  <c r="AR27" i="7" s="1"/>
  <c r="AO27" i="7"/>
  <c r="AP27" i="7" s="1"/>
  <c r="AT26" i="7"/>
  <c r="AQ26" i="7"/>
  <c r="AO26" i="7"/>
  <c r="AP26" i="7" s="1"/>
  <c r="AT25" i="7"/>
  <c r="AQ25" i="7"/>
  <c r="AR25" i="7" s="1"/>
  <c r="AO25" i="7"/>
  <c r="AP25" i="7" s="1"/>
  <c r="AQ24" i="7"/>
  <c r="AR24" i="7" s="1"/>
  <c r="AO24" i="7"/>
  <c r="AT24" i="7"/>
  <c r="AQ23" i="7"/>
  <c r="AR23" i="7" s="1"/>
  <c r="AO23" i="7"/>
  <c r="AP24" i="7" s="1"/>
  <c r="AT21" i="7"/>
  <c r="AR21" i="7"/>
  <c r="AQ21" i="7"/>
  <c r="AO21" i="7"/>
  <c r="AP21" i="7" s="1"/>
  <c r="AT20" i="7"/>
  <c r="AQ20" i="7"/>
  <c r="AR20" i="7" s="1"/>
  <c r="AO20" i="7"/>
  <c r="AP20" i="7" s="1"/>
  <c r="AT19" i="7"/>
  <c r="AQ19" i="7"/>
  <c r="AR19" i="7" s="1"/>
  <c r="AO19" i="7"/>
  <c r="AQ18" i="7"/>
  <c r="AR18" i="7" s="1"/>
  <c r="AO18" i="7"/>
  <c r="AP19" i="7" s="1"/>
  <c r="AT18" i="7"/>
  <c r="AQ17" i="7"/>
  <c r="AR16" i="7" s="1"/>
  <c r="AO17" i="7"/>
  <c r="AP17" i="7" s="1"/>
  <c r="AT16" i="7"/>
  <c r="AQ16" i="7"/>
  <c r="AO16" i="7"/>
  <c r="AP16" i="7" s="1"/>
  <c r="AT14" i="7"/>
  <c r="AQ14" i="7"/>
  <c r="AR14" i="7" s="1"/>
  <c r="AO14" i="7"/>
  <c r="AP14" i="7" s="1"/>
  <c r="AQ13" i="7"/>
  <c r="AR13" i="7" s="1"/>
  <c r="AO13" i="7"/>
  <c r="AT13" i="7"/>
  <c r="AQ12" i="7"/>
  <c r="AR12" i="7" s="1"/>
  <c r="AO12" i="7"/>
  <c r="AP12" i="7" s="1"/>
  <c r="AT11" i="7"/>
  <c r="AQ11" i="7"/>
  <c r="AO11" i="7"/>
  <c r="AP11" i="7" s="1"/>
  <c r="AT10" i="7"/>
  <c r="AQ10" i="7"/>
  <c r="AR10" i="7" s="1"/>
  <c r="AO10" i="7"/>
  <c r="AP10" i="7" s="1"/>
  <c r="AU10" i="7" s="1"/>
  <c r="AT9" i="7"/>
  <c r="AQ9" i="7"/>
  <c r="AR9" i="7" s="1"/>
  <c r="AP9" i="7"/>
  <c r="AO9" i="7"/>
  <c r="AQ7" i="7"/>
  <c r="AR7" i="7" s="1"/>
  <c r="AO7" i="7"/>
  <c r="AP7" i="7" s="1"/>
  <c r="AT6" i="7"/>
  <c r="AQ6" i="7"/>
  <c r="AR5" i="7" s="1"/>
  <c r="AO6" i="7"/>
  <c r="AP6" i="7" s="1"/>
  <c r="AT5" i="7"/>
  <c r="AQ5" i="7"/>
  <c r="AO5" i="7"/>
  <c r="AP5" i="7" s="1"/>
  <c r="CG29" i="21"/>
  <c r="CD29" i="21"/>
  <c r="CE29" i="21" s="1"/>
  <c r="CB29" i="21"/>
  <c r="CC29" i="21" s="1"/>
  <c r="CH29" i="21" s="1"/>
  <c r="CD28" i="21"/>
  <c r="CE28" i="21" s="1"/>
  <c r="CB28" i="21"/>
  <c r="CG27" i="21"/>
  <c r="CD27" i="21"/>
  <c r="CE27" i="21" s="1"/>
  <c r="CB27" i="21"/>
  <c r="CC27" i="21" s="1"/>
  <c r="CD26" i="21"/>
  <c r="CB26" i="21"/>
  <c r="CC26" i="21" s="1"/>
  <c r="CG28" i="21"/>
  <c r="CD25" i="21"/>
  <c r="CE25" i="21" s="1"/>
  <c r="CB25" i="21"/>
  <c r="CC25" i="21" s="1"/>
  <c r="CG24" i="21"/>
  <c r="CD24" i="21"/>
  <c r="CB24" i="21"/>
  <c r="CG23" i="21"/>
  <c r="CD23" i="21"/>
  <c r="CE26" i="21" s="1"/>
  <c r="CB23" i="21"/>
  <c r="CC23" i="21" s="1"/>
  <c r="CG21" i="21"/>
  <c r="CD21" i="21"/>
  <c r="CE21" i="21" s="1"/>
  <c r="CB21" i="21"/>
  <c r="CG20" i="21"/>
  <c r="CE20" i="21"/>
  <c r="CD20" i="21"/>
  <c r="CB20" i="21"/>
  <c r="CC20" i="21" s="1"/>
  <c r="CH20" i="21" s="1"/>
  <c r="CG19" i="21"/>
  <c r="CD19" i="21"/>
  <c r="CE19" i="21" s="1"/>
  <c r="CB19" i="21"/>
  <c r="CC19" i="21" s="1"/>
  <c r="CH19" i="21" s="1"/>
  <c r="CD18" i="21"/>
  <c r="CE18" i="21" s="1"/>
  <c r="CC18" i="21"/>
  <c r="CB18" i="21"/>
  <c r="CG17" i="21"/>
  <c r="CD17" i="21"/>
  <c r="CE16" i="21" s="1"/>
  <c r="CB17" i="21"/>
  <c r="CC17" i="21" s="1"/>
  <c r="CD16" i="21"/>
  <c r="CB16" i="21"/>
  <c r="CC16" i="21" s="1"/>
  <c r="CG14" i="21"/>
  <c r="CD14" i="21"/>
  <c r="CE14" i="21" s="1"/>
  <c r="CB14" i="21"/>
  <c r="CC14" i="21" s="1"/>
  <c r="CG13" i="21"/>
  <c r="CD13" i="21"/>
  <c r="CB13" i="21"/>
  <c r="CD12" i="21"/>
  <c r="CE12" i="21" s="1"/>
  <c r="CB12" i="21"/>
  <c r="CC12" i="21" s="1"/>
  <c r="CG11" i="21"/>
  <c r="CD11" i="21"/>
  <c r="CE11" i="21" s="1"/>
  <c r="CB11" i="21"/>
  <c r="CG10" i="21"/>
  <c r="CD10" i="21"/>
  <c r="CB10" i="21"/>
  <c r="CC13" i="21" s="1"/>
  <c r="CG9" i="21"/>
  <c r="CD9" i="21"/>
  <c r="CE9" i="21" s="1"/>
  <c r="CB9" i="21"/>
  <c r="CC9" i="21" s="1"/>
  <c r="CD7" i="21"/>
  <c r="CE7" i="21" s="1"/>
  <c r="CB7" i="21"/>
  <c r="CG6" i="21"/>
  <c r="CD6" i="21"/>
  <c r="CE5" i="21" s="1"/>
  <c r="CB6" i="21"/>
  <c r="CC6" i="21" s="1"/>
  <c r="CG5" i="21"/>
  <c r="CD5" i="21"/>
  <c r="CB5" i="21"/>
  <c r="CC5" i="21" s="1"/>
  <c r="CH5" i="21" s="1"/>
  <c r="DG29" i="20"/>
  <c r="DE29" i="20"/>
  <c r="DD29" i="20"/>
  <c r="DB29" i="20"/>
  <c r="DC29" i="20" s="1"/>
  <c r="DG28" i="20"/>
  <c r="DD28" i="20"/>
  <c r="DE28" i="20" s="1"/>
  <c r="DB28" i="20"/>
  <c r="DC28" i="20" s="1"/>
  <c r="DG27" i="20"/>
  <c r="DD27" i="20"/>
  <c r="DE27" i="20" s="1"/>
  <c r="DC27" i="20"/>
  <c r="DH27" i="20" s="1"/>
  <c r="DB27" i="20"/>
  <c r="DG26" i="20"/>
  <c r="DD26" i="20"/>
  <c r="DE26" i="20" s="1"/>
  <c r="DB26" i="20"/>
  <c r="DC26" i="20" s="1"/>
  <c r="DH26" i="20" s="1"/>
  <c r="DG25" i="20"/>
  <c r="DD25" i="20"/>
  <c r="DE25" i="20" s="1"/>
  <c r="DB25" i="20"/>
  <c r="DC25" i="20" s="1"/>
  <c r="DG24" i="20"/>
  <c r="DD24" i="20"/>
  <c r="DE24" i="20" s="1"/>
  <c r="DB24" i="20"/>
  <c r="DC24" i="20" s="1"/>
  <c r="DG23" i="20"/>
  <c r="DD23" i="20"/>
  <c r="DE23" i="20" s="1"/>
  <c r="DB23" i="20"/>
  <c r="DC23" i="20" s="1"/>
  <c r="DH23" i="20" s="1"/>
  <c r="DG21" i="20"/>
  <c r="DD21" i="20"/>
  <c r="DE21" i="20" s="1"/>
  <c r="DB21" i="20"/>
  <c r="DC21" i="20" s="1"/>
  <c r="DG20" i="20"/>
  <c r="DD20" i="20"/>
  <c r="DE20" i="20" s="1"/>
  <c r="DB20" i="20"/>
  <c r="DC20" i="20" s="1"/>
  <c r="DG19" i="20"/>
  <c r="DD19" i="20"/>
  <c r="DB19" i="20"/>
  <c r="DC19" i="20" s="1"/>
  <c r="DG18" i="20"/>
  <c r="DD18" i="20"/>
  <c r="DE18" i="20" s="1"/>
  <c r="DB18" i="20"/>
  <c r="DC18" i="20" s="1"/>
  <c r="DG17" i="20"/>
  <c r="DD17" i="20"/>
  <c r="DE17" i="20" s="1"/>
  <c r="DB17" i="20"/>
  <c r="DG16" i="20"/>
  <c r="DD16" i="20"/>
  <c r="DE16" i="20" s="1"/>
  <c r="DB16" i="20"/>
  <c r="DC16" i="20" s="1"/>
  <c r="DH16" i="20" s="1"/>
  <c r="DG14" i="20"/>
  <c r="DD14" i="20"/>
  <c r="DE14" i="20" s="1"/>
  <c r="DB14" i="20"/>
  <c r="DC14" i="20" s="1"/>
  <c r="DG13" i="20"/>
  <c r="DD13" i="20"/>
  <c r="DE13" i="20" s="1"/>
  <c r="DB13" i="20"/>
  <c r="DC13" i="20" s="1"/>
  <c r="DG12" i="20"/>
  <c r="DD12" i="20"/>
  <c r="DE12" i="20" s="1"/>
  <c r="DB12" i="20"/>
  <c r="DC12" i="20" s="1"/>
  <c r="DH12" i="20" s="1"/>
  <c r="DD11" i="20"/>
  <c r="DE11" i="20" s="1"/>
  <c r="DB11" i="20"/>
  <c r="DC11" i="20" s="1"/>
  <c r="DG11" i="20"/>
  <c r="DD10" i="20"/>
  <c r="DE10" i="20" s="1"/>
  <c r="DB10" i="20"/>
  <c r="DC10" i="20" s="1"/>
  <c r="DG9" i="20"/>
  <c r="DE9" i="20"/>
  <c r="DD9" i="20"/>
  <c r="DB9" i="20"/>
  <c r="DC9" i="20" s="1"/>
  <c r="DH9" i="20" s="1"/>
  <c r="DG7" i="20"/>
  <c r="DD7" i="20"/>
  <c r="DE7" i="20" s="1"/>
  <c r="DB7" i="20"/>
  <c r="DC7" i="20" s="1"/>
  <c r="DG6" i="20"/>
  <c r="DD6" i="20"/>
  <c r="DE6" i="20" s="1"/>
  <c r="DB6" i="20"/>
  <c r="DG5" i="20"/>
  <c r="DD5" i="20"/>
  <c r="DE5" i="20" s="1"/>
  <c r="DB5" i="20"/>
  <c r="DC6" i="20" s="1"/>
  <c r="GF29" i="3"/>
  <c r="GF5" i="3"/>
  <c r="GD5" i="3"/>
  <c r="GB5" i="3"/>
  <c r="GF28" i="3"/>
  <c r="GF27" i="3"/>
  <c r="GF26" i="3"/>
  <c r="GF25" i="3"/>
  <c r="GF24" i="3"/>
  <c r="GF23" i="3"/>
  <c r="GF21" i="3"/>
  <c r="GF20" i="3"/>
  <c r="GF19" i="3"/>
  <c r="GF18" i="3"/>
  <c r="GF17" i="3"/>
  <c r="GF16" i="3"/>
  <c r="GF14" i="3"/>
  <c r="GF13" i="3"/>
  <c r="GF12" i="3"/>
  <c r="GF11" i="3"/>
  <c r="GF10" i="3"/>
  <c r="GF9" i="3"/>
  <c r="GF7" i="3"/>
  <c r="GF6" i="3"/>
  <c r="GD23" i="3"/>
  <c r="GD29" i="3"/>
  <c r="GD28" i="3"/>
  <c r="GD27" i="3"/>
  <c r="GD26" i="3"/>
  <c r="GD25" i="3"/>
  <c r="GD24" i="3"/>
  <c r="GD21" i="3"/>
  <c r="GD20" i="3"/>
  <c r="GD19" i="3"/>
  <c r="GD18" i="3"/>
  <c r="GD17" i="3"/>
  <c r="GD16" i="3"/>
  <c r="GD14" i="3"/>
  <c r="GD13" i="3"/>
  <c r="GD12" i="3"/>
  <c r="GD11" i="3"/>
  <c r="GD10" i="3"/>
  <c r="GD9" i="3"/>
  <c r="GD7" i="3"/>
  <c r="GD6" i="3"/>
  <c r="FU5" i="3"/>
  <c r="FR5" i="3"/>
  <c r="FO5" i="3"/>
  <c r="BE5" i="16"/>
  <c r="BH5" i="16"/>
  <c r="CF30" i="18"/>
  <c r="CF29" i="18"/>
  <c r="CF28" i="18"/>
  <c r="CF27" i="18"/>
  <c r="CF26" i="18"/>
  <c r="CF25" i="18"/>
  <c r="CF24" i="18"/>
  <c r="CF22" i="18"/>
  <c r="CF21" i="18"/>
  <c r="CF20" i="18"/>
  <c r="CF19" i="18"/>
  <c r="CF18" i="18"/>
  <c r="CF17" i="18"/>
  <c r="CF15" i="18"/>
  <c r="CF14" i="18"/>
  <c r="CF13" i="18"/>
  <c r="CF12" i="18"/>
  <c r="CF11" i="18"/>
  <c r="CF10" i="18"/>
  <c r="CF8" i="18"/>
  <c r="CF7" i="18"/>
  <c r="CE30" i="18"/>
  <c r="CE29" i="18"/>
  <c r="CE28" i="18"/>
  <c r="CE27" i="18"/>
  <c r="CE26" i="18"/>
  <c r="CE25" i="18"/>
  <c r="CE24" i="18"/>
  <c r="CE22" i="18"/>
  <c r="CE21" i="18"/>
  <c r="CE20" i="18"/>
  <c r="CE19" i="18"/>
  <c r="CE18" i="18"/>
  <c r="CE17" i="18"/>
  <c r="CE15" i="18"/>
  <c r="CE14" i="18"/>
  <c r="CE13" i="18"/>
  <c r="CE12" i="18"/>
  <c r="CE11" i="18"/>
  <c r="CE10" i="18"/>
  <c r="CE8" i="18"/>
  <c r="CE7" i="18"/>
  <c r="CD30" i="18"/>
  <c r="CD29" i="18"/>
  <c r="CD28" i="18"/>
  <c r="CD27" i="18"/>
  <c r="CD26" i="18"/>
  <c r="CD25" i="18"/>
  <c r="CD24" i="18"/>
  <c r="CD22" i="18"/>
  <c r="CD21" i="18"/>
  <c r="CD20" i="18"/>
  <c r="CD19" i="18"/>
  <c r="CD18" i="18"/>
  <c r="CD17" i="18"/>
  <c r="CD15" i="18"/>
  <c r="CD14" i="18"/>
  <c r="CD13" i="18"/>
  <c r="CD12" i="18"/>
  <c r="CD11" i="18"/>
  <c r="CD10" i="18"/>
  <c r="CD8" i="18"/>
  <c r="CD7" i="18"/>
  <c r="CE5" i="19"/>
  <c r="BU23" i="16" l="1"/>
  <c r="BU5" i="16"/>
  <c r="BU9" i="16"/>
  <c r="BU12" i="16"/>
  <c r="EU12" i="15"/>
  <c r="EU16" i="15"/>
  <c r="EU9" i="15"/>
  <c r="EU14" i="15"/>
  <c r="EU11" i="15"/>
  <c r="DU20" i="14"/>
  <c r="BU25" i="17"/>
  <c r="BU28" i="17"/>
  <c r="CU12" i="19"/>
  <c r="CU23" i="19"/>
  <c r="CU16" i="19"/>
  <c r="CU21" i="19"/>
  <c r="CU29" i="19"/>
  <c r="AU9" i="7"/>
  <c r="AU27" i="7"/>
  <c r="AU19" i="7"/>
  <c r="CH9" i="21"/>
  <c r="DH7" i="20"/>
  <c r="DH21" i="20"/>
  <c r="DH28" i="20"/>
  <c r="DH29" i="20"/>
  <c r="DH6" i="20"/>
  <c r="DH13" i="20"/>
  <c r="DH20" i="20"/>
  <c r="CG6" i="18"/>
  <c r="BU24" i="16"/>
  <c r="BU7" i="16"/>
  <c r="BU14" i="16"/>
  <c r="BU18" i="16"/>
  <c r="BU20" i="16"/>
  <c r="BP17" i="16"/>
  <c r="BU17" i="16" s="1"/>
  <c r="BP11" i="16"/>
  <c r="BU11" i="16" s="1"/>
  <c r="BR13" i="16"/>
  <c r="BU13" i="16" s="1"/>
  <c r="BT16" i="16"/>
  <c r="BU16" i="16" s="1"/>
  <c r="BP21" i="16"/>
  <c r="BU21" i="16" s="1"/>
  <c r="BR24" i="16"/>
  <c r="BT26" i="16"/>
  <c r="BU26" i="16" s="1"/>
  <c r="BV26" i="16" s="1"/>
  <c r="BP6" i="16"/>
  <c r="BU6" i="16" s="1"/>
  <c r="BV5" i="16" s="1"/>
  <c r="BT10" i="16"/>
  <c r="BU10" i="16" s="1"/>
  <c r="BP27" i="16"/>
  <c r="BU27" i="16" s="1"/>
  <c r="BR19" i="16"/>
  <c r="BU19" i="16" s="1"/>
  <c r="EU7" i="15"/>
  <c r="EV7" i="15" s="1"/>
  <c r="EU25" i="15"/>
  <c r="EU28" i="15"/>
  <c r="EU6" i="15"/>
  <c r="EP10" i="15"/>
  <c r="ER23" i="15"/>
  <c r="EU23" i="15" s="1"/>
  <c r="EP19" i="15"/>
  <c r="EU19" i="15" s="1"/>
  <c r="ER13" i="15"/>
  <c r="EU13" i="15" s="1"/>
  <c r="EP21" i="15"/>
  <c r="EU21" i="15" s="1"/>
  <c r="ER24" i="15"/>
  <c r="EU24" i="15" s="1"/>
  <c r="ER18" i="15"/>
  <c r="EU18" i="15" s="1"/>
  <c r="ET20" i="15"/>
  <c r="EU20" i="15" s="1"/>
  <c r="EP26" i="15"/>
  <c r="EU26" i="15" s="1"/>
  <c r="ER7" i="15"/>
  <c r="ET10" i="15"/>
  <c r="DU5" i="14"/>
  <c r="DU14" i="14"/>
  <c r="DU25" i="14"/>
  <c r="DU28" i="14"/>
  <c r="DU9" i="14"/>
  <c r="DU23" i="14"/>
  <c r="DU13" i="14"/>
  <c r="DP19" i="14"/>
  <c r="DU19" i="14" s="1"/>
  <c r="DR21" i="14"/>
  <c r="DT24" i="14"/>
  <c r="DP29" i="14"/>
  <c r="DU29" i="14" s="1"/>
  <c r="DT23" i="14"/>
  <c r="DP11" i="14"/>
  <c r="DU11" i="14" s="1"/>
  <c r="DV11" i="14" s="1"/>
  <c r="DR13" i="14"/>
  <c r="DT16" i="14"/>
  <c r="DU16" i="14" s="1"/>
  <c r="DP21" i="14"/>
  <c r="DR24" i="14"/>
  <c r="DT26" i="14"/>
  <c r="DU26" i="14" s="1"/>
  <c r="DP10" i="14"/>
  <c r="DU10" i="14" s="1"/>
  <c r="DR23" i="14"/>
  <c r="DR6" i="14"/>
  <c r="DU6" i="14" s="1"/>
  <c r="DR17" i="14"/>
  <c r="DU17" i="14" s="1"/>
  <c r="DT7" i="14"/>
  <c r="DU7" i="14" s="1"/>
  <c r="DT18" i="14"/>
  <c r="DU18" i="14" s="1"/>
  <c r="DP24" i="14"/>
  <c r="BU6" i="17"/>
  <c r="BU17" i="17"/>
  <c r="BU20" i="17"/>
  <c r="BU27" i="17"/>
  <c r="BU9" i="17"/>
  <c r="BU13" i="17"/>
  <c r="BU16" i="17"/>
  <c r="BU23" i="17"/>
  <c r="BU26" i="17"/>
  <c r="BT13" i="17"/>
  <c r="BR21" i="17"/>
  <c r="BU21" i="17" s="1"/>
  <c r="BT24" i="17"/>
  <c r="BP29" i="17"/>
  <c r="BU29" i="17" s="1"/>
  <c r="BR10" i="17"/>
  <c r="BU10" i="17" s="1"/>
  <c r="BT7" i="17"/>
  <c r="BU7" i="17" s="1"/>
  <c r="BV7" i="17" s="1"/>
  <c r="BP12" i="17"/>
  <c r="BU12" i="17" s="1"/>
  <c r="BR6" i="17"/>
  <c r="BR17" i="17"/>
  <c r="BP19" i="17"/>
  <c r="BU19" i="17" s="1"/>
  <c r="BT18" i="17"/>
  <c r="BU18" i="17" s="1"/>
  <c r="BP24" i="17"/>
  <c r="BU24" i="17" s="1"/>
  <c r="CU10" i="19"/>
  <c r="CU17" i="19"/>
  <c r="CU20" i="19"/>
  <c r="CU24" i="19"/>
  <c r="CU27" i="19"/>
  <c r="CU5" i="19"/>
  <c r="CU14" i="19"/>
  <c r="CU9" i="19"/>
  <c r="CR24" i="19"/>
  <c r="CP7" i="19"/>
  <c r="CP18" i="19"/>
  <c r="CU18" i="19" s="1"/>
  <c r="CP28" i="19"/>
  <c r="CU28" i="19" s="1"/>
  <c r="CP11" i="19"/>
  <c r="CU11" i="19" s="1"/>
  <c r="CR13" i="19"/>
  <c r="CU13" i="19" s="1"/>
  <c r="CR7" i="19"/>
  <c r="CT9" i="19"/>
  <c r="CR17" i="19"/>
  <c r="CT19" i="19"/>
  <c r="CU19" i="19" s="1"/>
  <c r="CT25" i="19"/>
  <c r="CU25" i="19" s="1"/>
  <c r="CR28" i="19"/>
  <c r="AU14" i="7"/>
  <c r="AU21" i="7"/>
  <c r="AU25" i="7"/>
  <c r="AU28" i="7"/>
  <c r="AU5" i="7"/>
  <c r="AU12" i="7"/>
  <c r="AU16" i="7"/>
  <c r="AU24" i="7"/>
  <c r="AU26" i="7"/>
  <c r="AU29" i="7"/>
  <c r="AU20" i="7"/>
  <c r="AR11" i="7"/>
  <c r="AU11" i="7" s="1"/>
  <c r="AT17" i="7"/>
  <c r="AU17" i="7" s="1"/>
  <c r="AP23" i="7"/>
  <c r="AP18" i="7"/>
  <c r="AU18" i="7" s="1"/>
  <c r="AR6" i="7"/>
  <c r="AU6" i="7" s="1"/>
  <c r="AR17" i="7"/>
  <c r="AT12" i="7"/>
  <c r="AT23" i="7"/>
  <c r="AT7" i="7"/>
  <c r="AU7" i="7" s="1"/>
  <c r="AP13" i="7"/>
  <c r="AU13" i="7" s="1"/>
  <c r="AR26" i="7"/>
  <c r="CH14" i="21"/>
  <c r="CH27" i="21"/>
  <c r="CC28" i="21"/>
  <c r="CH28" i="21" s="1"/>
  <c r="CC11" i="21"/>
  <c r="CH11" i="21" s="1"/>
  <c r="CE13" i="21"/>
  <c r="CH13" i="21" s="1"/>
  <c r="CG16" i="21"/>
  <c r="CH16" i="21" s="1"/>
  <c r="CC21" i="21"/>
  <c r="CH21" i="21" s="1"/>
  <c r="CE24" i="21"/>
  <c r="CG26" i="21"/>
  <c r="CH26" i="21" s="1"/>
  <c r="CC10" i="21"/>
  <c r="CH10" i="21" s="1"/>
  <c r="CE23" i="21"/>
  <c r="CH23" i="21" s="1"/>
  <c r="CG25" i="21"/>
  <c r="CH25" i="21" s="1"/>
  <c r="CI25" i="21" s="1"/>
  <c r="CE6" i="21"/>
  <c r="CH6" i="21" s="1"/>
  <c r="CE17" i="21"/>
  <c r="CH17" i="21" s="1"/>
  <c r="CC7" i="21"/>
  <c r="CH7" i="21" s="1"/>
  <c r="CE10" i="21"/>
  <c r="CG12" i="21"/>
  <c r="CH12" i="21" s="1"/>
  <c r="CG7" i="21"/>
  <c r="CG18" i="21"/>
  <c r="CH18" i="21" s="1"/>
  <c r="CC24" i="21"/>
  <c r="CH24" i="21" s="1"/>
  <c r="DI27" i="20"/>
  <c r="DH11" i="20"/>
  <c r="DH14" i="20"/>
  <c r="DH18" i="20"/>
  <c r="DH25" i="20"/>
  <c r="DH19" i="20"/>
  <c r="DH24" i="20"/>
  <c r="DI28" i="20" s="1"/>
  <c r="DI26" i="20"/>
  <c r="DC17" i="20"/>
  <c r="DH17" i="20" s="1"/>
  <c r="DE19" i="20"/>
  <c r="DC5" i="20"/>
  <c r="DH5" i="20" s="1"/>
  <c r="DG10" i="20"/>
  <c r="DH10" i="20" s="1"/>
  <c r="BV7" i="16" l="1"/>
  <c r="BV19" i="16"/>
  <c r="BV13" i="16"/>
  <c r="EV20" i="15"/>
  <c r="DV6" i="14"/>
  <c r="BV10" i="17"/>
  <c r="BV26" i="17"/>
  <c r="BV28" i="17"/>
  <c r="BV27" i="17"/>
  <c r="BV18" i="17"/>
  <c r="CV13" i="19"/>
  <c r="CV24" i="19"/>
  <c r="CV20" i="19"/>
  <c r="CV21" i="19"/>
  <c r="CV16" i="19"/>
  <c r="AV16" i="7"/>
  <c r="AV7" i="7"/>
  <c r="CI17" i="21"/>
  <c r="CI13" i="21"/>
  <c r="DI29" i="20"/>
  <c r="DI23" i="20"/>
  <c r="DI25" i="20"/>
  <c r="DI19" i="20"/>
  <c r="DI5" i="20"/>
  <c r="BV12" i="16"/>
  <c r="BV16" i="16"/>
  <c r="BV11" i="16"/>
  <c r="BV18" i="16"/>
  <c r="BV27" i="16"/>
  <c r="BV17" i="16"/>
  <c r="BV14" i="16"/>
  <c r="BV29" i="16"/>
  <c r="BV6" i="16"/>
  <c r="BV24" i="16"/>
  <c r="BV20" i="16"/>
  <c r="BV23" i="16"/>
  <c r="BV10" i="16"/>
  <c r="BV9" i="16"/>
  <c r="BV21" i="16"/>
  <c r="BV25" i="16"/>
  <c r="BV28" i="16"/>
  <c r="EV23" i="15"/>
  <c r="EV29" i="15"/>
  <c r="EV27" i="15"/>
  <c r="EV18" i="15"/>
  <c r="EV17" i="15"/>
  <c r="EV16" i="15"/>
  <c r="EV24" i="15"/>
  <c r="EV25" i="15"/>
  <c r="EV21" i="15"/>
  <c r="EV19" i="15"/>
  <c r="EV6" i="15"/>
  <c r="EU10" i="15"/>
  <c r="EV13" i="15" s="1"/>
  <c r="EV5" i="15"/>
  <c r="EV26" i="15"/>
  <c r="EV28" i="15"/>
  <c r="DV10" i="14"/>
  <c r="DV9" i="14"/>
  <c r="DU24" i="14"/>
  <c r="DV24" i="14" s="1"/>
  <c r="DU21" i="14"/>
  <c r="DV21" i="14" s="1"/>
  <c r="DV12" i="14"/>
  <c r="DV13" i="14"/>
  <c r="DV14" i="14"/>
  <c r="DV5" i="14"/>
  <c r="DV29" i="14"/>
  <c r="DV7" i="14"/>
  <c r="BV21" i="17"/>
  <c r="BV5" i="17"/>
  <c r="BV20" i="17"/>
  <c r="BV17" i="17"/>
  <c r="BV29" i="17"/>
  <c r="BV24" i="17"/>
  <c r="BV9" i="17"/>
  <c r="BV25" i="17"/>
  <c r="BV19" i="17"/>
  <c r="BV14" i="17"/>
  <c r="BV11" i="17"/>
  <c r="BV23" i="17"/>
  <c r="BV16" i="17"/>
  <c r="BV6" i="17"/>
  <c r="BV13" i="17"/>
  <c r="BV12" i="17"/>
  <c r="CV11" i="19"/>
  <c r="CV28" i="19"/>
  <c r="CV25" i="19"/>
  <c r="CV10" i="19"/>
  <c r="CV18" i="19"/>
  <c r="CV29" i="19"/>
  <c r="CV19" i="19"/>
  <c r="CV9" i="19"/>
  <c r="CV12" i="19"/>
  <c r="CV14" i="19"/>
  <c r="CV26" i="19"/>
  <c r="CV23" i="19"/>
  <c r="CV27" i="19"/>
  <c r="CV17" i="19"/>
  <c r="CU7" i="19"/>
  <c r="AV11" i="7"/>
  <c r="AV10" i="7"/>
  <c r="AV9" i="7"/>
  <c r="AV6" i="7"/>
  <c r="AV13" i="7"/>
  <c r="AV17" i="7"/>
  <c r="AV18" i="7"/>
  <c r="AV21" i="7"/>
  <c r="AV12" i="7"/>
  <c r="AV20" i="7"/>
  <c r="AV5" i="7"/>
  <c r="AU23" i="7"/>
  <c r="AV26" i="7" s="1"/>
  <c r="AV19" i="7"/>
  <c r="AV14" i="7"/>
  <c r="CI6" i="21"/>
  <c r="CI5" i="21"/>
  <c r="CI23" i="21"/>
  <c r="CI29" i="21"/>
  <c r="CI26" i="21"/>
  <c r="CI16" i="21"/>
  <c r="CI19" i="21"/>
  <c r="CI20" i="21"/>
  <c r="CI7" i="21"/>
  <c r="CI11" i="21"/>
  <c r="CI27" i="21"/>
  <c r="CI28" i="21"/>
  <c r="CI14" i="21"/>
  <c r="CI24" i="21"/>
  <c r="CI10" i="21"/>
  <c r="CI21" i="21"/>
  <c r="CI12" i="21"/>
  <c r="CI18" i="21"/>
  <c r="CI9" i="21"/>
  <c r="DI10" i="20"/>
  <c r="DI9" i="20"/>
  <c r="DI12" i="20"/>
  <c r="DI13" i="20"/>
  <c r="DI11" i="20"/>
  <c r="DI7" i="20"/>
  <c r="DI20" i="20"/>
  <c r="DI17" i="20"/>
  <c r="DI16" i="20"/>
  <c r="DI21" i="20"/>
  <c r="DI6" i="20"/>
  <c r="DI24" i="20"/>
  <c r="DI18" i="20"/>
  <c r="DI14" i="20"/>
  <c r="DV16" i="14" l="1"/>
  <c r="DV17" i="14"/>
  <c r="DV20" i="14"/>
  <c r="DV18" i="14"/>
  <c r="AV28" i="7"/>
  <c r="EV10" i="15"/>
  <c r="EV12" i="15"/>
  <c r="EV11" i="15"/>
  <c r="EV14" i="15"/>
  <c r="EV9" i="15"/>
  <c r="DV25" i="14"/>
  <c r="DV23" i="14"/>
  <c r="DV19" i="14"/>
  <c r="DV28" i="14"/>
  <c r="DV27" i="14"/>
  <c r="DV26" i="14"/>
  <c r="CV7" i="19"/>
  <c r="CV6" i="19"/>
  <c r="CV5" i="19"/>
  <c r="AV23" i="7"/>
  <c r="AV27" i="7"/>
  <c r="AV24" i="7"/>
  <c r="AV25" i="7"/>
  <c r="AV29" i="7"/>
  <c r="BB5" i="16" l="1"/>
  <c r="BB6" i="16"/>
  <c r="BB7" i="16"/>
  <c r="BB9" i="16"/>
  <c r="BB10" i="16"/>
  <c r="BB11" i="16"/>
  <c r="BB12" i="16"/>
  <c r="BB13" i="16"/>
  <c r="BB14" i="16"/>
  <c r="BB16" i="16"/>
  <c r="BB17" i="16"/>
  <c r="BB18" i="16"/>
  <c r="BB19" i="16"/>
  <c r="BB20" i="16"/>
  <c r="BB21" i="16"/>
  <c r="BB23" i="16"/>
  <c r="BB24" i="16"/>
  <c r="BB25" i="16"/>
  <c r="BB26" i="16"/>
  <c r="BB27" i="16"/>
  <c r="BB28" i="16"/>
  <c r="BB29" i="16"/>
  <c r="AB5" i="7" l="1"/>
  <c r="BH29" i="16" l="1"/>
  <c r="BH28" i="16"/>
  <c r="BH27" i="16"/>
  <c r="BH26" i="16"/>
  <c r="BH25" i="16"/>
  <c r="BH24" i="16"/>
  <c r="BH23" i="16"/>
  <c r="BH21" i="16"/>
  <c r="BH20" i="16"/>
  <c r="BH19" i="16"/>
  <c r="BH18" i="16"/>
  <c r="BH17" i="16"/>
  <c r="BH16" i="16"/>
  <c r="BH14" i="16"/>
  <c r="BH13" i="16"/>
  <c r="BH12" i="16"/>
  <c r="BH11" i="16"/>
  <c r="BH10" i="16"/>
  <c r="BH9" i="16"/>
  <c r="BH7" i="16"/>
  <c r="BH6" i="16"/>
  <c r="BE29" i="16"/>
  <c r="BE28" i="16"/>
  <c r="BE27" i="16"/>
  <c r="BE26" i="16"/>
  <c r="BE25" i="16"/>
  <c r="BE24" i="16"/>
  <c r="BE23" i="16"/>
  <c r="BE21" i="16"/>
  <c r="BF20" i="16" s="1"/>
  <c r="BE20" i="16"/>
  <c r="BE19" i="16"/>
  <c r="BE18" i="16"/>
  <c r="BE17" i="16"/>
  <c r="BE16" i="16"/>
  <c r="BE14" i="16"/>
  <c r="BE13" i="16"/>
  <c r="BE12" i="16"/>
  <c r="BE11" i="16"/>
  <c r="BE10" i="16"/>
  <c r="BE9" i="16"/>
  <c r="BE7" i="16"/>
  <c r="BE6" i="16"/>
  <c r="BI12" i="16" l="1"/>
  <c r="BJ10" i="16"/>
  <c r="BJ24" i="16"/>
  <c r="BD17" i="16"/>
  <c r="BF10" i="16"/>
  <c r="BF14" i="16"/>
  <c r="BF11" i="16"/>
  <c r="BJ20" i="16"/>
  <c r="BC26" i="16"/>
  <c r="BI7" i="16"/>
  <c r="BJ27" i="16"/>
  <c r="BF5" i="16"/>
  <c r="BC5" i="16"/>
  <c r="BC10" i="16"/>
  <c r="BF12" i="16"/>
  <c r="BC16" i="16"/>
  <c r="BC21" i="16"/>
  <c r="BF6" i="16"/>
  <c r="BD14" i="16"/>
  <c r="BF18" i="16"/>
  <c r="BC17" i="16"/>
  <c r="BF29" i="16"/>
  <c r="BJ13" i="16"/>
  <c r="BD29" i="16"/>
  <c r="BF21" i="16"/>
  <c r="BI13" i="16"/>
  <c r="BI19" i="16"/>
  <c r="BI24" i="16"/>
  <c r="BJ28" i="16"/>
  <c r="BG27" i="16"/>
  <c r="BJ25" i="16"/>
  <c r="BJ29" i="16"/>
  <c r="BJ19" i="16"/>
  <c r="BJ23" i="16"/>
  <c r="BI28" i="16"/>
  <c r="BJ11" i="16"/>
  <c r="BJ18" i="16"/>
  <c r="BJ12" i="16"/>
  <c r="BI9" i="16"/>
  <c r="BJ6" i="16"/>
  <c r="BJ7" i="16"/>
  <c r="BF23" i="16"/>
  <c r="BG10" i="16"/>
  <c r="BG17" i="16"/>
  <c r="BG26" i="16"/>
  <c r="BF25" i="16"/>
  <c r="BG5" i="16"/>
  <c r="BF26" i="16"/>
  <c r="BG12" i="16"/>
  <c r="BG6" i="16"/>
  <c r="BG21" i="16"/>
  <c r="BG23" i="16"/>
  <c r="BG18" i="16"/>
  <c r="BF27" i="16"/>
  <c r="BG11" i="16"/>
  <c r="BF16" i="16"/>
  <c r="BF17" i="16"/>
  <c r="BD25" i="16"/>
  <c r="BD26" i="16"/>
  <c r="BD13" i="16"/>
  <c r="BD23" i="16"/>
  <c r="BD27" i="16"/>
  <c r="BD16" i="16"/>
  <c r="BD6" i="16"/>
  <c r="BD20" i="16"/>
  <c r="BD21" i="16"/>
  <c r="BD5" i="16"/>
  <c r="BD10" i="16"/>
  <c r="BD12" i="16"/>
  <c r="BC14" i="16"/>
  <c r="BD9" i="16"/>
  <c r="BC11" i="16"/>
  <c r="BC7" i="16"/>
  <c r="BG7" i="16"/>
  <c r="BF9" i="16"/>
  <c r="BJ9" i="16"/>
  <c r="BD11" i="16"/>
  <c r="BC12" i="16"/>
  <c r="BJ14" i="16"/>
  <c r="BI14" i="16"/>
  <c r="BJ16" i="16"/>
  <c r="BI16" i="16"/>
  <c r="BJ5" i="16"/>
  <c r="BI6" i="16"/>
  <c r="BD7" i="16"/>
  <c r="BC9" i="16"/>
  <c r="BG9" i="16"/>
  <c r="BG13" i="16"/>
  <c r="BD18" i="16"/>
  <c r="BC18" i="16"/>
  <c r="BF13" i="16"/>
  <c r="BC6" i="16"/>
  <c r="BF7" i="16"/>
  <c r="BI5" i="16"/>
  <c r="BI10" i="16"/>
  <c r="BI11" i="16"/>
  <c r="BC13" i="16"/>
  <c r="BG14" i="16"/>
  <c r="BG16" i="16"/>
  <c r="BJ17" i="16"/>
  <c r="BI18" i="16"/>
  <c r="BD19" i="16"/>
  <c r="BC20" i="16"/>
  <c r="BG20" i="16"/>
  <c r="BJ21" i="16"/>
  <c r="BI23" i="16"/>
  <c r="BD24" i="16"/>
  <c r="BC25" i="16"/>
  <c r="BG25" i="16"/>
  <c r="BJ26" i="16"/>
  <c r="BI27" i="16"/>
  <c r="BD28" i="16"/>
  <c r="BC29" i="16"/>
  <c r="BG29" i="16"/>
  <c r="BF19" i="16"/>
  <c r="BI20" i="16"/>
  <c r="BC23" i="16"/>
  <c r="BF24" i="16"/>
  <c r="BI25" i="16"/>
  <c r="BC27" i="16"/>
  <c r="BF28" i="16"/>
  <c r="BI29" i="16"/>
  <c r="BI17" i="16"/>
  <c r="BC19" i="16"/>
  <c r="BG19" i="16"/>
  <c r="BI21" i="16"/>
  <c r="BC24" i="16"/>
  <c r="BG24" i="16"/>
  <c r="BI26" i="16"/>
  <c r="BC28" i="16"/>
  <c r="BG28" i="16"/>
  <c r="BK6" i="16" l="1"/>
  <c r="BK12" i="16"/>
  <c r="BM27" i="16"/>
  <c r="BK5" i="16"/>
  <c r="BK29" i="16"/>
  <c r="BM12" i="16"/>
  <c r="BK10" i="16"/>
  <c r="BM23" i="16"/>
  <c r="BK21" i="16"/>
  <c r="BK25" i="16"/>
  <c r="BK11" i="16"/>
  <c r="BM29" i="16"/>
  <c r="BM11" i="16"/>
  <c r="BK24" i="16"/>
  <c r="BK23" i="16"/>
  <c r="BK26" i="16"/>
  <c r="BM6" i="16"/>
  <c r="BK17" i="16"/>
  <c r="BK18" i="16"/>
  <c r="BK16" i="16"/>
  <c r="BK20" i="16"/>
  <c r="BK9" i="16"/>
  <c r="BK14" i="16"/>
  <c r="BM26" i="16"/>
  <c r="BM17" i="16"/>
  <c r="BM14" i="16"/>
  <c r="BM5" i="16"/>
  <c r="BM10" i="16"/>
  <c r="BM16" i="16"/>
  <c r="BM18" i="16"/>
  <c r="BK28" i="16"/>
  <c r="BK27" i="16"/>
  <c r="BM21" i="16"/>
  <c r="BK19" i="16"/>
  <c r="BK13" i="16"/>
  <c r="BM13" i="16"/>
  <c r="BM7" i="16"/>
  <c r="BM25" i="16"/>
  <c r="BM28" i="16"/>
  <c r="BM19" i="16"/>
  <c r="BM9" i="16"/>
  <c r="BM24" i="16"/>
  <c r="BK7" i="16"/>
  <c r="BM20" i="16"/>
  <c r="BL7" i="16" l="1"/>
  <c r="BN20" i="16"/>
  <c r="BL12" i="16"/>
  <c r="BN19" i="16"/>
  <c r="BL16" i="16"/>
  <c r="BL14" i="16"/>
  <c r="BN13" i="16"/>
  <c r="BL27" i="16"/>
  <c r="BN12" i="16"/>
  <c r="BN18" i="16"/>
  <c r="BL25" i="16"/>
  <c r="BN28" i="16"/>
  <c r="BN17" i="16"/>
  <c r="BN24" i="16"/>
  <c r="BN25" i="16"/>
  <c r="BN21" i="16"/>
  <c r="BN10" i="16"/>
  <c r="BN11" i="16"/>
  <c r="BL29" i="16"/>
  <c r="BN9" i="16"/>
  <c r="BN7" i="16"/>
  <c r="BN5" i="16"/>
  <c r="BN26" i="16"/>
  <c r="BN27" i="16"/>
  <c r="BL24" i="16"/>
  <c r="BN29" i="16"/>
  <c r="BN14" i="16"/>
  <c r="BL26" i="16"/>
  <c r="BL23" i="16"/>
  <c r="BN16" i="16"/>
  <c r="BN6" i="16"/>
  <c r="BN23" i="16"/>
  <c r="BL28" i="16"/>
  <c r="BL19" i="16"/>
  <c r="BL20" i="16"/>
  <c r="BL18" i="16"/>
  <c r="BL17" i="16"/>
  <c r="BL21" i="16"/>
  <c r="BL13" i="16"/>
  <c r="BL11" i="16"/>
  <c r="BL10" i="16"/>
  <c r="BL9" i="16"/>
  <c r="BL6" i="16"/>
  <c r="BL5" i="16"/>
  <c r="EH29" i="15" l="1"/>
  <c r="EH28" i="15"/>
  <c r="EH27" i="15"/>
  <c r="EH26" i="15"/>
  <c r="EH25" i="15"/>
  <c r="EH24" i="15"/>
  <c r="EH23" i="15"/>
  <c r="EH21" i="15"/>
  <c r="EH20" i="15"/>
  <c r="EH19" i="15"/>
  <c r="EH18" i="15"/>
  <c r="EH17" i="15"/>
  <c r="EH16" i="15"/>
  <c r="EH14" i="15"/>
  <c r="EH13" i="15"/>
  <c r="EH12" i="15"/>
  <c r="EH11" i="15"/>
  <c r="EH10" i="15"/>
  <c r="EH9" i="15"/>
  <c r="EH7" i="15"/>
  <c r="EH6" i="15"/>
  <c r="EH5" i="15"/>
  <c r="EE29" i="15"/>
  <c r="EE28" i="15"/>
  <c r="EE27" i="15"/>
  <c r="EE26" i="15"/>
  <c r="EE25" i="15"/>
  <c r="EE24" i="15"/>
  <c r="EE23" i="15"/>
  <c r="EE21" i="15"/>
  <c r="EE20" i="15"/>
  <c r="EE19" i="15"/>
  <c r="EE18" i="15"/>
  <c r="EE17" i="15"/>
  <c r="EE16" i="15"/>
  <c r="EE14" i="15"/>
  <c r="EE13" i="15"/>
  <c r="EE12" i="15"/>
  <c r="EE11" i="15"/>
  <c r="EE10" i="15"/>
  <c r="EE9" i="15"/>
  <c r="EE7" i="15"/>
  <c r="EE6" i="15"/>
  <c r="EE5" i="15"/>
  <c r="EB29" i="15"/>
  <c r="EB28" i="15"/>
  <c r="EB27" i="15"/>
  <c r="EB26" i="15"/>
  <c r="EB25" i="15"/>
  <c r="EB24" i="15"/>
  <c r="EB23" i="15"/>
  <c r="EB21" i="15"/>
  <c r="EB20" i="15"/>
  <c r="EB19" i="15"/>
  <c r="EB18" i="15"/>
  <c r="EB17" i="15"/>
  <c r="EB16" i="15"/>
  <c r="EB14" i="15"/>
  <c r="EB13" i="15"/>
  <c r="EB12" i="15"/>
  <c r="EB11" i="15"/>
  <c r="EB10" i="15"/>
  <c r="EB9" i="15"/>
  <c r="EB7" i="15"/>
  <c r="EB6" i="15"/>
  <c r="EB5" i="15"/>
  <c r="EI14" i="15"/>
  <c r="EF5" i="15" l="1"/>
  <c r="EF26" i="15"/>
  <c r="EF7" i="15"/>
  <c r="EF6" i="15"/>
  <c r="EC17" i="15"/>
  <c r="EF24" i="15"/>
  <c r="ED5" i="15"/>
  <c r="EI24" i="15"/>
  <c r="EI10" i="15"/>
  <c r="EI17" i="15"/>
  <c r="EJ10" i="15"/>
  <c r="EI20" i="15"/>
  <c r="EI7" i="15"/>
  <c r="EJ25" i="15"/>
  <c r="EJ16" i="15"/>
  <c r="EC18" i="15"/>
  <c r="EJ28" i="15"/>
  <c r="EC9" i="15"/>
  <c r="EC12" i="15"/>
  <c r="ED7" i="15"/>
  <c r="EC10" i="15"/>
  <c r="ED12" i="15"/>
  <c r="ED23" i="15"/>
  <c r="ED26" i="15"/>
  <c r="EG23" i="15"/>
  <c r="ED25" i="15"/>
  <c r="EC19" i="15"/>
  <c r="EF14" i="15"/>
  <c r="EF18" i="15"/>
  <c r="EF28" i="15"/>
  <c r="EI19" i="15"/>
  <c r="EC5" i="15"/>
  <c r="ED10" i="15"/>
  <c r="ED18" i="15"/>
  <c r="EJ23" i="15"/>
  <c r="EJ27" i="15"/>
  <c r="ED27" i="15"/>
  <c r="EF12" i="15"/>
  <c r="EI5" i="15"/>
  <c r="EJ24" i="15"/>
  <c r="EI28" i="15"/>
  <c r="EF29" i="15"/>
  <c r="EG12" i="15"/>
  <c r="EJ29" i="15"/>
  <c r="EJ6" i="15"/>
  <c r="EJ19" i="15"/>
  <c r="EJ13" i="15"/>
  <c r="EJ7" i="15"/>
  <c r="EJ14" i="15"/>
  <c r="EJ12" i="15"/>
  <c r="EI16" i="15"/>
  <c r="EJ17" i="15"/>
  <c r="EG26" i="15"/>
  <c r="EG14" i="15"/>
  <c r="EF27" i="15"/>
  <c r="EF23" i="15"/>
  <c r="EG27" i="15"/>
  <c r="EG5" i="15"/>
  <c r="EF17" i="15"/>
  <c r="EG18" i="15"/>
  <c r="EG9" i="15"/>
  <c r="EG13" i="15"/>
  <c r="EG19" i="15"/>
  <c r="EF21" i="15"/>
  <c r="EG21" i="15"/>
  <c r="EF16" i="15"/>
  <c r="EG10" i="15"/>
  <c r="EF13" i="15"/>
  <c r="EG6" i="15"/>
  <c r="ED6" i="15"/>
  <c r="ED19" i="15"/>
  <c r="ED29" i="15"/>
  <c r="ED17" i="15"/>
  <c r="ED9" i="15"/>
  <c r="EC26" i="15"/>
  <c r="ED21" i="15"/>
  <c r="ED14" i="15"/>
  <c r="EC21" i="15"/>
  <c r="EC6" i="15"/>
  <c r="EI11" i="15"/>
  <c r="EC13" i="15"/>
  <c r="EJ21" i="15"/>
  <c r="EC7" i="15"/>
  <c r="EG7" i="15"/>
  <c r="EF9" i="15"/>
  <c r="EF10" i="15"/>
  <c r="EG11" i="15"/>
  <c r="EJ11" i="15"/>
  <c r="EI12" i="15"/>
  <c r="ED13" i="15"/>
  <c r="EC14" i="15"/>
  <c r="EC16" i="15"/>
  <c r="EG17" i="15"/>
  <c r="EF19" i="15"/>
  <c r="EG20" i="15"/>
  <c r="EJ20" i="15"/>
  <c r="EI21" i="15"/>
  <c r="EC23" i="15"/>
  <c r="EC24" i="15"/>
  <c r="ED24" i="15"/>
  <c r="EI25" i="15"/>
  <c r="EI26" i="15"/>
  <c r="EJ26" i="15"/>
  <c r="EC27" i="15"/>
  <c r="EC28" i="15"/>
  <c r="ED28" i="15"/>
  <c r="EJ5" i="15"/>
  <c r="EI6" i="15"/>
  <c r="EF11" i="15"/>
  <c r="ED16" i="15"/>
  <c r="EF20" i="15"/>
  <c r="EG24" i="15"/>
  <c r="EG28" i="15"/>
  <c r="EI9" i="15"/>
  <c r="EG16" i="15"/>
  <c r="EI18" i="15"/>
  <c r="EC20" i="15"/>
  <c r="EF25" i="15"/>
  <c r="EG25" i="15"/>
  <c r="ED20" i="15"/>
  <c r="EC11" i="15"/>
  <c r="EJ9" i="15"/>
  <c r="ED11" i="15"/>
  <c r="EJ18" i="15"/>
  <c r="EI13" i="15"/>
  <c r="EI23" i="15"/>
  <c r="EC25" i="15"/>
  <c r="EI27" i="15"/>
  <c r="EC29" i="15"/>
  <c r="EG29" i="15"/>
  <c r="EI29" i="15"/>
  <c r="EM26" i="15" l="1"/>
  <c r="EK16" i="15"/>
  <c r="EM12" i="15"/>
  <c r="EK24" i="15"/>
  <c r="EK28" i="15"/>
  <c r="EK10" i="15"/>
  <c r="EM23" i="15"/>
  <c r="EK7" i="15"/>
  <c r="EK18" i="15"/>
  <c r="EM18" i="15"/>
  <c r="EK14" i="15"/>
  <c r="EM5" i="15"/>
  <c r="EK19" i="15"/>
  <c r="EM27" i="15"/>
  <c r="EK12" i="15"/>
  <c r="EM10" i="15"/>
  <c r="EK17" i="15"/>
  <c r="EM7" i="15"/>
  <c r="EM25" i="15"/>
  <c r="EK25" i="15"/>
  <c r="EM20" i="15"/>
  <c r="EM6" i="15"/>
  <c r="EK27" i="15"/>
  <c r="EK26" i="15"/>
  <c r="EK21" i="15"/>
  <c r="EK5" i="15"/>
  <c r="EK29" i="15"/>
  <c r="EK23" i="15"/>
  <c r="EM14" i="15"/>
  <c r="EK9" i="15"/>
  <c r="EK13" i="15"/>
  <c r="EM21" i="15"/>
  <c r="EK6" i="15"/>
  <c r="EM19" i="15"/>
  <c r="EK20" i="15"/>
  <c r="EM13" i="15"/>
  <c r="EM9" i="15"/>
  <c r="EK11" i="15"/>
  <c r="EM11" i="15"/>
  <c r="EM28" i="15"/>
  <c r="EM24" i="15"/>
  <c r="EM29" i="15"/>
  <c r="EM16" i="15"/>
  <c r="EM17" i="15"/>
  <c r="EL20" i="15" l="1"/>
  <c r="EL24" i="15"/>
  <c r="EL11" i="15"/>
  <c r="EL6" i="15"/>
  <c r="EN24" i="15"/>
  <c r="EL25" i="15"/>
  <c r="EN7" i="15"/>
  <c r="EL23" i="15"/>
  <c r="EL10" i="15"/>
  <c r="EN16" i="15"/>
  <c r="EN12" i="15"/>
  <c r="EL26" i="15"/>
  <c r="EN23" i="15"/>
  <c r="EN25" i="15"/>
  <c r="EN6" i="15"/>
  <c r="EN29" i="15"/>
  <c r="EN20" i="15"/>
  <c r="EN5" i="15"/>
  <c r="EL29" i="15"/>
  <c r="EL27" i="15"/>
  <c r="EN11" i="15"/>
  <c r="EN9" i="15"/>
  <c r="EN19" i="15"/>
  <c r="EN21" i="15"/>
  <c r="EN26" i="15"/>
  <c r="EN17" i="15"/>
  <c r="EN28" i="15"/>
  <c r="EN13" i="15"/>
  <c r="EN14" i="15"/>
  <c r="EN10" i="15"/>
  <c r="EL28" i="15"/>
  <c r="EN27" i="15"/>
  <c r="EN18" i="15"/>
  <c r="EL19" i="15"/>
  <c r="EL16" i="15"/>
  <c r="EL21" i="15"/>
  <c r="EL18" i="15"/>
  <c r="EL17" i="15"/>
  <c r="EL13" i="15"/>
  <c r="EL14" i="15"/>
  <c r="EL9" i="15"/>
  <c r="EL12" i="15"/>
  <c r="EL7" i="15"/>
  <c r="EL5" i="15"/>
  <c r="DH29" i="14" l="1"/>
  <c r="DH28" i="14"/>
  <c r="DH27" i="14"/>
  <c r="DH26" i="14"/>
  <c r="DH25" i="14"/>
  <c r="DH24" i="14"/>
  <c r="DH23" i="14"/>
  <c r="DH21" i="14"/>
  <c r="DH20" i="14"/>
  <c r="DH19" i="14"/>
  <c r="DH18" i="14"/>
  <c r="DH17" i="14"/>
  <c r="DH16" i="14"/>
  <c r="DH14" i="14"/>
  <c r="DH13" i="14"/>
  <c r="DH12" i="14"/>
  <c r="DH11" i="14"/>
  <c r="DH10" i="14"/>
  <c r="DH9" i="14"/>
  <c r="DH7" i="14"/>
  <c r="DH6" i="14"/>
  <c r="DH5" i="14"/>
  <c r="DE29" i="14"/>
  <c r="DE28" i="14"/>
  <c r="DE27" i="14"/>
  <c r="DE26" i="14"/>
  <c r="DE25" i="14"/>
  <c r="DE24" i="14"/>
  <c r="DE23" i="14"/>
  <c r="DE21" i="14"/>
  <c r="DE20" i="14"/>
  <c r="DE19" i="14"/>
  <c r="DE18" i="14"/>
  <c r="DE17" i="14"/>
  <c r="DE16" i="14"/>
  <c r="DE14" i="14"/>
  <c r="DE13" i="14"/>
  <c r="DE12" i="14"/>
  <c r="DE11" i="14"/>
  <c r="DE10" i="14"/>
  <c r="DE9" i="14"/>
  <c r="DE7" i="14"/>
  <c r="DE6" i="14"/>
  <c r="DE5" i="14"/>
  <c r="DB5" i="14"/>
  <c r="DB29" i="14"/>
  <c r="DB28" i="14"/>
  <c r="DB27" i="14"/>
  <c r="DB26" i="14"/>
  <c r="DB25" i="14"/>
  <c r="DB24" i="14"/>
  <c r="DB23" i="14"/>
  <c r="DB21" i="14"/>
  <c r="DB20" i="14"/>
  <c r="DB19" i="14"/>
  <c r="DB18" i="14"/>
  <c r="DB17" i="14"/>
  <c r="DB16" i="14"/>
  <c r="DB14" i="14"/>
  <c r="DB13" i="14"/>
  <c r="DB12" i="14"/>
  <c r="DB11" i="14"/>
  <c r="DB10" i="14"/>
  <c r="DB9" i="14"/>
  <c r="DB7" i="14"/>
  <c r="DB6" i="14"/>
  <c r="DJ23" i="14" l="1"/>
  <c r="DJ16" i="14"/>
  <c r="DI27" i="14"/>
  <c r="DI25" i="14"/>
  <c r="DI11" i="14"/>
  <c r="DJ12" i="14"/>
  <c r="DJ18" i="14"/>
  <c r="DI9" i="14"/>
  <c r="DJ13" i="14"/>
  <c r="DI20" i="14"/>
  <c r="DJ27" i="14"/>
  <c r="DJ5" i="14"/>
  <c r="DJ11" i="14"/>
  <c r="DJ17" i="14"/>
  <c r="DJ9" i="14"/>
  <c r="DJ25" i="14"/>
  <c r="DC20" i="14"/>
  <c r="DF28" i="14"/>
  <c r="DF26" i="14"/>
  <c r="DD16" i="14"/>
  <c r="DC11" i="14"/>
  <c r="DC13" i="14"/>
  <c r="DG13" i="14"/>
  <c r="DC18" i="14"/>
  <c r="DC27" i="14"/>
  <c r="DF29" i="14"/>
  <c r="DF6" i="14"/>
  <c r="DC16" i="14"/>
  <c r="DF24" i="14"/>
  <c r="DF5" i="14"/>
  <c r="DC9" i="14"/>
  <c r="DC10" i="14"/>
  <c r="DF23" i="14"/>
  <c r="DG5" i="14"/>
  <c r="DF9" i="14"/>
  <c r="DF10" i="14"/>
  <c r="DF14" i="14"/>
  <c r="DD17" i="14"/>
  <c r="DF19" i="14"/>
  <c r="DG23" i="14"/>
  <c r="DD23" i="14"/>
  <c r="DD29" i="14"/>
  <c r="DG24" i="14"/>
  <c r="DI29" i="14"/>
  <c r="DC5" i="14"/>
  <c r="DF21" i="14"/>
  <c r="DJ28" i="14"/>
  <c r="DI18" i="14"/>
  <c r="DJ20" i="14"/>
  <c r="DI23" i="14"/>
  <c r="DJ29" i="14"/>
  <c r="DJ21" i="14"/>
  <c r="DJ7" i="14"/>
  <c r="DI16" i="14"/>
  <c r="DJ6" i="14"/>
  <c r="DI7" i="14"/>
  <c r="DG18" i="14"/>
  <c r="DG27" i="14"/>
  <c r="DG28" i="14"/>
  <c r="DG14" i="14"/>
  <c r="DG19" i="14"/>
  <c r="DG10" i="14"/>
  <c r="DF16" i="14"/>
  <c r="DF17" i="14"/>
  <c r="DF18" i="14"/>
  <c r="DF20" i="14"/>
  <c r="DG11" i="14"/>
  <c r="DG6" i="14"/>
  <c r="DF13" i="14"/>
  <c r="DC25" i="14"/>
  <c r="DC29" i="14"/>
  <c r="DD20" i="14"/>
  <c r="DD21" i="14"/>
  <c r="DD10" i="14"/>
  <c r="DD18" i="14"/>
  <c r="DC23" i="14"/>
  <c r="DD26" i="14"/>
  <c r="DD25" i="14"/>
  <c r="DD27" i="14"/>
  <c r="DD5" i="14"/>
  <c r="DD9" i="14"/>
  <c r="DD11" i="14"/>
  <c r="DD13" i="14"/>
  <c r="DI12" i="14"/>
  <c r="DI5" i="14"/>
  <c r="DD6" i="14"/>
  <c r="DC7" i="14"/>
  <c r="DG7" i="14"/>
  <c r="DG9" i="14"/>
  <c r="DF11" i="14"/>
  <c r="DG12" i="14"/>
  <c r="DI14" i="14"/>
  <c r="DI19" i="14"/>
  <c r="DG20" i="14"/>
  <c r="DI24" i="14"/>
  <c r="DI6" i="14"/>
  <c r="DD7" i="14"/>
  <c r="DF12" i="14"/>
  <c r="DJ14" i="14"/>
  <c r="DJ19" i="14"/>
  <c r="DJ24" i="14"/>
  <c r="DC12" i="14"/>
  <c r="DC17" i="14"/>
  <c r="DI17" i="14"/>
  <c r="DC21" i="14"/>
  <c r="DI21" i="14"/>
  <c r="DI10" i="14"/>
  <c r="DC6" i="14"/>
  <c r="DF7" i="14"/>
  <c r="DC14" i="14"/>
  <c r="DC19" i="14"/>
  <c r="DC24" i="14"/>
  <c r="DF25" i="14"/>
  <c r="DG25" i="14"/>
  <c r="DI26" i="14"/>
  <c r="DJ26" i="14"/>
  <c r="DJ10" i="14"/>
  <c r="DD12" i="14"/>
  <c r="DI13" i="14"/>
  <c r="DD14" i="14"/>
  <c r="DG16" i="14"/>
  <c r="DD19" i="14"/>
  <c r="DD24" i="14"/>
  <c r="DD28" i="14"/>
  <c r="DG29" i="14"/>
  <c r="DG17" i="14"/>
  <c r="DG21" i="14"/>
  <c r="DC26" i="14"/>
  <c r="DG26" i="14"/>
  <c r="DF27" i="14"/>
  <c r="DI28" i="14"/>
  <c r="DC28" i="14"/>
  <c r="DM23" i="14" l="1"/>
  <c r="DK11" i="14"/>
  <c r="DK10" i="14"/>
  <c r="DM5" i="14"/>
  <c r="DK27" i="14"/>
  <c r="DM16" i="14"/>
  <c r="DK16" i="14"/>
  <c r="DK9" i="14"/>
  <c r="DK17" i="14"/>
  <c r="DK21" i="14"/>
  <c r="DK20" i="14"/>
  <c r="DK18" i="14"/>
  <c r="DK5" i="14"/>
  <c r="DM13" i="14"/>
  <c r="DM18" i="14"/>
  <c r="DM17" i="14"/>
  <c r="DM28" i="14"/>
  <c r="DK24" i="14"/>
  <c r="DK29" i="14"/>
  <c r="DK14" i="14"/>
  <c r="DK25" i="14"/>
  <c r="DK28" i="14"/>
  <c r="DK13" i="14"/>
  <c r="DK26" i="14"/>
  <c r="DM29" i="14"/>
  <c r="DK23" i="14"/>
  <c r="DK19" i="14"/>
  <c r="DM19" i="14"/>
  <c r="DM24" i="14"/>
  <c r="DM14" i="14"/>
  <c r="DK6" i="14"/>
  <c r="DM10" i="14"/>
  <c r="DM6" i="14"/>
  <c r="DM9" i="14"/>
  <c r="DM27" i="14"/>
  <c r="DM11" i="14"/>
  <c r="DK12" i="14"/>
  <c r="DM7" i="14"/>
  <c r="DM26" i="14"/>
  <c r="DM12" i="14"/>
  <c r="DM20" i="14"/>
  <c r="DK7" i="14"/>
  <c r="DM25" i="14"/>
  <c r="DM21" i="14"/>
  <c r="DL12" i="14" l="1"/>
  <c r="DN20" i="14"/>
  <c r="DL19" i="14"/>
  <c r="DL27" i="14"/>
  <c r="DL21" i="14"/>
  <c r="DN28" i="14"/>
  <c r="DL25" i="14"/>
  <c r="DL26" i="14"/>
  <c r="DL18" i="14"/>
  <c r="DL29" i="14"/>
  <c r="DL24" i="14"/>
  <c r="DL7" i="14"/>
  <c r="DL17" i="14"/>
  <c r="DN7" i="14"/>
  <c r="DN14" i="14"/>
  <c r="DL23" i="14"/>
  <c r="DN18" i="14"/>
  <c r="DN9" i="14"/>
  <c r="DN24" i="14"/>
  <c r="DN19" i="14"/>
  <c r="DN5" i="14"/>
  <c r="DN13" i="14"/>
  <c r="DN23" i="14"/>
  <c r="DN21" i="14"/>
  <c r="DN12" i="14"/>
  <c r="DN27" i="14"/>
  <c r="DN6" i="14"/>
  <c r="DN10" i="14"/>
  <c r="DN29" i="14"/>
  <c r="DL28" i="14"/>
  <c r="DN25" i="14"/>
  <c r="DN26" i="14"/>
  <c r="DN11" i="14"/>
  <c r="DN16" i="14"/>
  <c r="DN17" i="14"/>
  <c r="DL20" i="14"/>
  <c r="DL16" i="14"/>
  <c r="DL9" i="14"/>
  <c r="DL13" i="14"/>
  <c r="DL11" i="14"/>
  <c r="DL14" i="14"/>
  <c r="DL10" i="14"/>
  <c r="DL6" i="14"/>
  <c r="DL5" i="14"/>
  <c r="BH29" i="17" l="1"/>
  <c r="BH28" i="17"/>
  <c r="BH27" i="17"/>
  <c r="BH26" i="17"/>
  <c r="BH25" i="17"/>
  <c r="BH24" i="17"/>
  <c r="BH23" i="17"/>
  <c r="BH14" i="17"/>
  <c r="BH13" i="17"/>
  <c r="BH12" i="17"/>
  <c r="BH11" i="17"/>
  <c r="BH10" i="17"/>
  <c r="BH9" i="17"/>
  <c r="BH21" i="17"/>
  <c r="BH20" i="17"/>
  <c r="BH19" i="17"/>
  <c r="BH18" i="17"/>
  <c r="BH17" i="17"/>
  <c r="BH16" i="17"/>
  <c r="BH7" i="17"/>
  <c r="BH6" i="17"/>
  <c r="BH5" i="17"/>
  <c r="BE29" i="17"/>
  <c r="BE28" i="17"/>
  <c r="BE27" i="17"/>
  <c r="BE26" i="17"/>
  <c r="BE25" i="17"/>
  <c r="BE24" i="17"/>
  <c r="BE23" i="17"/>
  <c r="BE14" i="17"/>
  <c r="BE13" i="17"/>
  <c r="BE12" i="17"/>
  <c r="BE11" i="17"/>
  <c r="BE10" i="17"/>
  <c r="BE9" i="17"/>
  <c r="BE21" i="17"/>
  <c r="BE20" i="17"/>
  <c r="BE19" i="17"/>
  <c r="BE18" i="17"/>
  <c r="BE17" i="17"/>
  <c r="BE16" i="17"/>
  <c r="BE7" i="17"/>
  <c r="BE6" i="17"/>
  <c r="BE5" i="17"/>
  <c r="BB29" i="17"/>
  <c r="BB28" i="17"/>
  <c r="BB27" i="17"/>
  <c r="BB26" i="17"/>
  <c r="BB25" i="17"/>
  <c r="BB24" i="17"/>
  <c r="BB23" i="17"/>
  <c r="BB21" i="17"/>
  <c r="BB20" i="17"/>
  <c r="BB19" i="17"/>
  <c r="BB18" i="17"/>
  <c r="BB17" i="17"/>
  <c r="BB16" i="17"/>
  <c r="BB14" i="17"/>
  <c r="BB13" i="17"/>
  <c r="BB12" i="17"/>
  <c r="BB11" i="17"/>
  <c r="BB10" i="17"/>
  <c r="BB9" i="17"/>
  <c r="BB7" i="17"/>
  <c r="BB6" i="17"/>
  <c r="BB5" i="17"/>
  <c r="BI13" i="17" l="1"/>
  <c r="BD14" i="17"/>
  <c r="BJ26" i="17"/>
  <c r="BC29" i="17"/>
  <c r="BJ24" i="17"/>
  <c r="BJ28" i="17"/>
  <c r="BJ17" i="17"/>
  <c r="BF9" i="17"/>
  <c r="BC20" i="17"/>
  <c r="BD17" i="17"/>
  <c r="BF26" i="17"/>
  <c r="BJ9" i="17"/>
  <c r="BI18" i="17"/>
  <c r="BI21" i="17"/>
  <c r="BJ25" i="17"/>
  <c r="BI27" i="17"/>
  <c r="BJ29" i="17"/>
  <c r="BI5" i="17"/>
  <c r="BJ10" i="17"/>
  <c r="BJ18" i="17"/>
  <c r="BI23" i="17"/>
  <c r="BJ27" i="17"/>
  <c r="BI7" i="17"/>
  <c r="BJ12" i="17"/>
  <c r="BI17" i="17"/>
  <c r="BJ19" i="17"/>
  <c r="BJ23" i="17"/>
  <c r="BI26" i="17"/>
  <c r="BC16" i="17"/>
  <c r="BG11" i="17"/>
  <c r="BG25" i="17"/>
  <c r="BD28" i="17"/>
  <c r="BG29" i="17"/>
  <c r="BC7" i="17"/>
  <c r="BF11" i="17"/>
  <c r="BF7" i="17"/>
  <c r="BC10" i="17"/>
  <c r="BD16" i="17"/>
  <c r="BD19" i="17"/>
  <c r="BF10" i="17"/>
  <c r="BG12" i="17"/>
  <c r="BC14" i="17"/>
  <c r="BF16" i="17"/>
  <c r="BF13" i="17"/>
  <c r="BC19" i="17"/>
  <c r="BF25" i="17"/>
  <c r="BG26" i="17"/>
  <c r="BF29" i="17"/>
  <c r="BJ6" i="17"/>
  <c r="BD29" i="17"/>
  <c r="BD27" i="17"/>
  <c r="BD24" i="17"/>
  <c r="BF12" i="17"/>
  <c r="BJ21" i="17"/>
  <c r="BJ5" i="17"/>
  <c r="BI12" i="17"/>
  <c r="BJ13" i="17"/>
  <c r="BJ16" i="17"/>
  <c r="BJ20" i="17"/>
  <c r="BG16" i="17"/>
  <c r="BG17" i="17"/>
  <c r="BG21" i="17"/>
  <c r="BG20" i="17"/>
  <c r="BF20" i="17"/>
  <c r="BF17" i="17"/>
  <c r="BF21" i="17"/>
  <c r="BG7" i="17"/>
  <c r="BC24" i="17"/>
  <c r="BD26" i="17"/>
  <c r="BD6" i="17"/>
  <c r="BD18" i="17"/>
  <c r="BD20" i="17"/>
  <c r="BD23" i="17"/>
  <c r="BD25" i="17"/>
  <c r="BD12" i="17"/>
  <c r="BC25" i="17"/>
  <c r="BD21" i="17"/>
  <c r="BD10" i="17"/>
  <c r="BD7" i="17"/>
  <c r="BD5" i="17"/>
  <c r="BF5" i="17"/>
  <c r="BI6" i="17"/>
  <c r="BG10" i="17"/>
  <c r="BD13" i="17"/>
  <c r="BC13" i="17"/>
  <c r="BC5" i="17"/>
  <c r="BG5" i="17"/>
  <c r="BF6" i="17"/>
  <c r="BD9" i="17"/>
  <c r="BI9" i="17"/>
  <c r="BC6" i="17"/>
  <c r="BG6" i="17"/>
  <c r="BJ7" i="17"/>
  <c r="BG9" i="17"/>
  <c r="BI10" i="17"/>
  <c r="BD11" i="17"/>
  <c r="BJ11" i="17"/>
  <c r="BI11" i="17"/>
  <c r="BC12" i="17"/>
  <c r="BJ14" i="17"/>
  <c r="BI14" i="17"/>
  <c r="BC9" i="17"/>
  <c r="BC11" i="17"/>
  <c r="BG13" i="17"/>
  <c r="BC17" i="17"/>
  <c r="BF18" i="17"/>
  <c r="BI19" i="17"/>
  <c r="BC21" i="17"/>
  <c r="BF23" i="17"/>
  <c r="BI24" i="17"/>
  <c r="BC26" i="17"/>
  <c r="BF27" i="17"/>
  <c r="BI28" i="17"/>
  <c r="BF14" i="17"/>
  <c r="BI16" i="17"/>
  <c r="BC18" i="17"/>
  <c r="BG18" i="17"/>
  <c r="BF19" i="17"/>
  <c r="BI20" i="17"/>
  <c r="BC23" i="17"/>
  <c r="BG23" i="17"/>
  <c r="BF24" i="17"/>
  <c r="BI25" i="17"/>
  <c r="BC27" i="17"/>
  <c r="BG27" i="17"/>
  <c r="BF28" i="17"/>
  <c r="BI29" i="17"/>
  <c r="BG14" i="17"/>
  <c r="BG19" i="17"/>
  <c r="BG24" i="17"/>
  <c r="BC28" i="17"/>
  <c r="BG28" i="17"/>
  <c r="BM28" i="17" l="1"/>
  <c r="BK27" i="17"/>
  <c r="BK16" i="17"/>
  <c r="BM27" i="17"/>
  <c r="BK13" i="17"/>
  <c r="BM26" i="17"/>
  <c r="BM29" i="17"/>
  <c r="BK10" i="17"/>
  <c r="BM24" i="17"/>
  <c r="BK26" i="17"/>
  <c r="BM12" i="17"/>
  <c r="BM25" i="17"/>
  <c r="BK29" i="17"/>
  <c r="BM17" i="17"/>
  <c r="BK11" i="17"/>
  <c r="BK7" i="17"/>
  <c r="BK17" i="17"/>
  <c r="BK18" i="17"/>
  <c r="BM19" i="17"/>
  <c r="BM16" i="17"/>
  <c r="BK21" i="17"/>
  <c r="BK14" i="17"/>
  <c r="BK19" i="17"/>
  <c r="BK25" i="17"/>
  <c r="BK9" i="17"/>
  <c r="BK12" i="17"/>
  <c r="BM11" i="17"/>
  <c r="BK20" i="17"/>
  <c r="BM14" i="17"/>
  <c r="BK6" i="17"/>
  <c r="BK23" i="17"/>
  <c r="BK28" i="17"/>
  <c r="BM20" i="17"/>
  <c r="BK24" i="17"/>
  <c r="BM21" i="17"/>
  <c r="BM9" i="17"/>
  <c r="BM7" i="17"/>
  <c r="BM18" i="17"/>
  <c r="BM5" i="17"/>
  <c r="BK5" i="17"/>
  <c r="BM10" i="17"/>
  <c r="BM6" i="17"/>
  <c r="BM13" i="17"/>
  <c r="BM23" i="17"/>
  <c r="BL6" i="17" l="1"/>
  <c r="BN12" i="17"/>
  <c r="BN13" i="17"/>
  <c r="BL12" i="17"/>
  <c r="BL20" i="17"/>
  <c r="BL28" i="17"/>
  <c r="BL17" i="17"/>
  <c r="BL16" i="17"/>
  <c r="BL26" i="17"/>
  <c r="BL13" i="17"/>
  <c r="BL18" i="17"/>
  <c r="BL9" i="17"/>
  <c r="BN6" i="17"/>
  <c r="BN18" i="17"/>
  <c r="BN21" i="17"/>
  <c r="BN17" i="17"/>
  <c r="BN10" i="17"/>
  <c r="BN9" i="17"/>
  <c r="BL24" i="17"/>
  <c r="BL23" i="17"/>
  <c r="BN28" i="17"/>
  <c r="BN19" i="17"/>
  <c r="BN29" i="17"/>
  <c r="BN23" i="17"/>
  <c r="BN20" i="17"/>
  <c r="BN11" i="17"/>
  <c r="BN16" i="17"/>
  <c r="BN25" i="17"/>
  <c r="BL27" i="17"/>
  <c r="BN5" i="17"/>
  <c r="BN14" i="17"/>
  <c r="BN26" i="17"/>
  <c r="BL25" i="17"/>
  <c r="BN24" i="17"/>
  <c r="BN7" i="17"/>
  <c r="BN27" i="17"/>
  <c r="BL29" i="17"/>
  <c r="BL14" i="17"/>
  <c r="BL11" i="17"/>
  <c r="BL10" i="17"/>
  <c r="BL21" i="17"/>
  <c r="BL19" i="17"/>
  <c r="BL5" i="17"/>
  <c r="BL7" i="17"/>
  <c r="CH29" i="19" l="1"/>
  <c r="CH28" i="19"/>
  <c r="CH27" i="19"/>
  <c r="CH26" i="19"/>
  <c r="CH25" i="19"/>
  <c r="CH24" i="19"/>
  <c r="CH23" i="19"/>
  <c r="CH21" i="19"/>
  <c r="CH20" i="19"/>
  <c r="CH19" i="19"/>
  <c r="CH18" i="19"/>
  <c r="CH17" i="19"/>
  <c r="CH16" i="19"/>
  <c r="CH14" i="19"/>
  <c r="CH13" i="19"/>
  <c r="CH12" i="19"/>
  <c r="CH11" i="19"/>
  <c r="CH10" i="19"/>
  <c r="CH9" i="19"/>
  <c r="CH7" i="19"/>
  <c r="CH6" i="19"/>
  <c r="CH5" i="19"/>
  <c r="CE29" i="19"/>
  <c r="CE28" i="19"/>
  <c r="CE27" i="19"/>
  <c r="CE26" i="19"/>
  <c r="CE25" i="19"/>
  <c r="CE24" i="19"/>
  <c r="CE23" i="19"/>
  <c r="CE21" i="19"/>
  <c r="CE20" i="19"/>
  <c r="CE19" i="19"/>
  <c r="CE18" i="19"/>
  <c r="CE17" i="19"/>
  <c r="CE16" i="19"/>
  <c r="CE14" i="19"/>
  <c r="CE13" i="19"/>
  <c r="CE12" i="19"/>
  <c r="CE11" i="19"/>
  <c r="CE10" i="19"/>
  <c r="CE9" i="19"/>
  <c r="CE7" i="19"/>
  <c r="CE6" i="19"/>
  <c r="CB29" i="19"/>
  <c r="CB28" i="19"/>
  <c r="CB27" i="19"/>
  <c r="CB26" i="19"/>
  <c r="CB25" i="19"/>
  <c r="CB24" i="19"/>
  <c r="CB23" i="19"/>
  <c r="CB21" i="19"/>
  <c r="CB20" i="19"/>
  <c r="CB19" i="19"/>
  <c r="CB18" i="19"/>
  <c r="CB17" i="19"/>
  <c r="CB16" i="19"/>
  <c r="CB14" i="19"/>
  <c r="CB13" i="19"/>
  <c r="CB12" i="19"/>
  <c r="CB11" i="19"/>
  <c r="CB10" i="19"/>
  <c r="CB9" i="19"/>
  <c r="CB7" i="19"/>
  <c r="CB6" i="19"/>
  <c r="CB5" i="19"/>
  <c r="CF7" i="19" l="1"/>
  <c r="CF28" i="19"/>
  <c r="CF18" i="19"/>
  <c r="CI5" i="19"/>
  <c r="CJ7" i="19"/>
  <c r="CC6" i="19"/>
  <c r="CJ12" i="19"/>
  <c r="CC23" i="19"/>
  <c r="CD17" i="19"/>
  <c r="CF29" i="19"/>
  <c r="CF16" i="19"/>
  <c r="CF27" i="19"/>
  <c r="CD24" i="19"/>
  <c r="CF26" i="19"/>
  <c r="CJ20" i="19"/>
  <c r="CI28" i="19"/>
  <c r="CD19" i="19"/>
  <c r="CG23" i="19"/>
  <c r="CD29" i="19"/>
  <c r="CF17" i="19"/>
  <c r="CF24" i="19"/>
  <c r="CG27" i="19"/>
  <c r="CF12" i="19"/>
  <c r="CF6" i="19"/>
  <c r="CF23" i="19"/>
  <c r="CG24" i="19"/>
  <c r="CD23" i="19"/>
  <c r="CD26" i="19"/>
  <c r="CI19" i="19"/>
  <c r="CI10" i="19"/>
  <c r="CI14" i="19"/>
  <c r="CJ23" i="19"/>
  <c r="CI11" i="19"/>
  <c r="CD28" i="19"/>
  <c r="CD27" i="19"/>
  <c r="CD25" i="19"/>
  <c r="CI20" i="19"/>
  <c r="CD18" i="19"/>
  <c r="CC26" i="19"/>
  <c r="CC27" i="19"/>
  <c r="CF21" i="19"/>
  <c r="CF20" i="19"/>
  <c r="CF25" i="19"/>
  <c r="CJ26" i="19"/>
  <c r="CC13" i="19"/>
  <c r="CJ19" i="19"/>
  <c r="CJ27" i="19"/>
  <c r="CJ28" i="19"/>
  <c r="CF14" i="19"/>
  <c r="CI25" i="19"/>
  <c r="CJ11" i="19"/>
  <c r="CJ21" i="19"/>
  <c r="CI24" i="19"/>
  <c r="CJ25" i="19"/>
  <c r="CI29" i="19"/>
  <c r="CJ24" i="19"/>
  <c r="CJ29" i="19"/>
  <c r="CJ10" i="19"/>
  <c r="CJ16" i="19"/>
  <c r="CJ17" i="19"/>
  <c r="CJ18" i="19"/>
  <c r="CJ9" i="19"/>
  <c r="CJ13" i="19"/>
  <c r="CJ14" i="19"/>
  <c r="CG13" i="19"/>
  <c r="CF19" i="19"/>
  <c r="CG18" i="19"/>
  <c r="CG14" i="19"/>
  <c r="CG6" i="19"/>
  <c r="CF11" i="19"/>
  <c r="CF13" i="19"/>
  <c r="CG7" i="19"/>
  <c r="CG9" i="19"/>
  <c r="CF10" i="19"/>
  <c r="CC21" i="19"/>
  <c r="CD14" i="19"/>
  <c r="CD20" i="19"/>
  <c r="CD21" i="19"/>
  <c r="CC17" i="19"/>
  <c r="CD13" i="19"/>
  <c r="CD5" i="19"/>
  <c r="CD12" i="19"/>
  <c r="CD11" i="19"/>
  <c r="CC12" i="19"/>
  <c r="CD6" i="19"/>
  <c r="CC9" i="19"/>
  <c r="CD10" i="19"/>
  <c r="CF5" i="19"/>
  <c r="CJ5" i="19"/>
  <c r="CD7" i="19"/>
  <c r="CG10" i="19"/>
  <c r="CI16" i="19"/>
  <c r="CC18" i="19"/>
  <c r="CG19" i="19"/>
  <c r="CG28" i="19"/>
  <c r="CC5" i="19"/>
  <c r="CG5" i="19"/>
  <c r="CJ6" i="19"/>
  <c r="CI7" i="19"/>
  <c r="CD9" i="19"/>
  <c r="CI9" i="19"/>
  <c r="CC10" i="19"/>
  <c r="CC11" i="19"/>
  <c r="CG12" i="19"/>
  <c r="CG16" i="19"/>
  <c r="CI17" i="19"/>
  <c r="CI18" i="19"/>
  <c r="CC19" i="19"/>
  <c r="CC20" i="19"/>
  <c r="CG21" i="19"/>
  <c r="CG25" i="19"/>
  <c r="CI26" i="19"/>
  <c r="CI27" i="19"/>
  <c r="CC28" i="19"/>
  <c r="CC29" i="19"/>
  <c r="CC7" i="19"/>
  <c r="CG11" i="19"/>
  <c r="CI12" i="19"/>
  <c r="CI13" i="19"/>
  <c r="CC14" i="19"/>
  <c r="CC16" i="19"/>
  <c r="CG17" i="19"/>
  <c r="CG20" i="19"/>
  <c r="CI21" i="19"/>
  <c r="CI23" i="19"/>
  <c r="CC24" i="19"/>
  <c r="CC25" i="19"/>
  <c r="CG26" i="19"/>
  <c r="CG29" i="19"/>
  <c r="CF9" i="19"/>
  <c r="CI6" i="19"/>
  <c r="CD16" i="19"/>
  <c r="CM26" i="19" l="1"/>
  <c r="CM7" i="19"/>
  <c r="CM29" i="19"/>
  <c r="CK19" i="19"/>
  <c r="CK28" i="19"/>
  <c r="CK27" i="19"/>
  <c r="CK5" i="19"/>
  <c r="CK26" i="19"/>
  <c r="CK6" i="19"/>
  <c r="CM25" i="19"/>
  <c r="CM24" i="19"/>
  <c r="CK24" i="19"/>
  <c r="CK23" i="19"/>
  <c r="CK20" i="19"/>
  <c r="CK7" i="19"/>
  <c r="CM27" i="19"/>
  <c r="CM23" i="19"/>
  <c r="CK11" i="19"/>
  <c r="CK25" i="19"/>
  <c r="CK10" i="19"/>
  <c r="CM17" i="19"/>
  <c r="CM19" i="19"/>
  <c r="CK14" i="19"/>
  <c r="CM28" i="19"/>
  <c r="CK17" i="19"/>
  <c r="CK12" i="19"/>
  <c r="CK29" i="19"/>
  <c r="CM18" i="19"/>
  <c r="CK16" i="19"/>
  <c r="CM9" i="19"/>
  <c r="CK18" i="19"/>
  <c r="CK21" i="19"/>
  <c r="CK13" i="19"/>
  <c r="CM13" i="19"/>
  <c r="CM5" i="19"/>
  <c r="CK9" i="19"/>
  <c r="CM16" i="19"/>
  <c r="CM6" i="19"/>
  <c r="CM14" i="19"/>
  <c r="CM10" i="19"/>
  <c r="CM12" i="19"/>
  <c r="CM11" i="19"/>
  <c r="CM21" i="19"/>
  <c r="CM20" i="19"/>
  <c r="CL7" i="19" l="1"/>
  <c r="CL6" i="19"/>
  <c r="CL5" i="19"/>
  <c r="CL29" i="19"/>
  <c r="CN12" i="19"/>
  <c r="CL9" i="19"/>
  <c r="CL21" i="19"/>
  <c r="CL27" i="19"/>
  <c r="CL11" i="19"/>
  <c r="CL19" i="19"/>
  <c r="CL20" i="19"/>
  <c r="CL14" i="19"/>
  <c r="CN5" i="19"/>
  <c r="CN20" i="19"/>
  <c r="CN10" i="19"/>
  <c r="CN6" i="19"/>
  <c r="CN17" i="19"/>
  <c r="CN25" i="19"/>
  <c r="CN28" i="19"/>
  <c r="CN18" i="19"/>
  <c r="CL26" i="19"/>
  <c r="CN21" i="19"/>
  <c r="CN16" i="19"/>
  <c r="CN13" i="19"/>
  <c r="CL28" i="19"/>
  <c r="CN26" i="19"/>
  <c r="CN19" i="19"/>
  <c r="CL24" i="19"/>
  <c r="CL23" i="19"/>
  <c r="CN11" i="19"/>
  <c r="CN24" i="19"/>
  <c r="CN27" i="19"/>
  <c r="CL25" i="19"/>
  <c r="CN29" i="19"/>
  <c r="CN14" i="19"/>
  <c r="CN9" i="19"/>
  <c r="CN23" i="19"/>
  <c r="CN7" i="19"/>
  <c r="CL17" i="19"/>
  <c r="CL18" i="19"/>
  <c r="CL16" i="19"/>
  <c r="CL13" i="19"/>
  <c r="CL10" i="19"/>
  <c r="CL12" i="19"/>
  <c r="AH29" i="7" l="1"/>
  <c r="AH28" i="7"/>
  <c r="AH27" i="7"/>
  <c r="AH26" i="7"/>
  <c r="AH25" i="7"/>
  <c r="AH24" i="7"/>
  <c r="AH23" i="7"/>
  <c r="AH21" i="7"/>
  <c r="AH20" i="7"/>
  <c r="AH19" i="7"/>
  <c r="AH18" i="7"/>
  <c r="AH17" i="7"/>
  <c r="AH16" i="7"/>
  <c r="AH14" i="7"/>
  <c r="AH13" i="7"/>
  <c r="AH12" i="7"/>
  <c r="AH11" i="7"/>
  <c r="AH10" i="7"/>
  <c r="AH9" i="7"/>
  <c r="AH7" i="7"/>
  <c r="AH6" i="7"/>
  <c r="AH5" i="7"/>
  <c r="AE29" i="7"/>
  <c r="AE28" i="7"/>
  <c r="AE27" i="7"/>
  <c r="AE26" i="7"/>
  <c r="AE25" i="7"/>
  <c r="AE24" i="7"/>
  <c r="AE23" i="7"/>
  <c r="AE21" i="7"/>
  <c r="AE20" i="7"/>
  <c r="AE19" i="7"/>
  <c r="AE18" i="7"/>
  <c r="AE17" i="7"/>
  <c r="AE16" i="7"/>
  <c r="AE14" i="7"/>
  <c r="AE13" i="7"/>
  <c r="AE12" i="7"/>
  <c r="AE11" i="7"/>
  <c r="AE10" i="7"/>
  <c r="AE9" i="7"/>
  <c r="AE7" i="7"/>
  <c r="AE6" i="7"/>
  <c r="AE5" i="7"/>
  <c r="AB29" i="7"/>
  <c r="AB28" i="7"/>
  <c r="AB27" i="7"/>
  <c r="AB26" i="7"/>
  <c r="AB25" i="7"/>
  <c r="AB24" i="7"/>
  <c r="AB23" i="7"/>
  <c r="AB21" i="7"/>
  <c r="AB20" i="7"/>
  <c r="AB19" i="7"/>
  <c r="AB18" i="7"/>
  <c r="AB17" i="7"/>
  <c r="AB16" i="7"/>
  <c r="AB14" i="7"/>
  <c r="AB13" i="7"/>
  <c r="AB12" i="7"/>
  <c r="AB11" i="7"/>
  <c r="AB10" i="7"/>
  <c r="AB9" i="7"/>
  <c r="AB7" i="7"/>
  <c r="AB6" i="7"/>
  <c r="AF16" i="7"/>
  <c r="AF6" i="7" l="1"/>
  <c r="AF21" i="7"/>
  <c r="AF27" i="7"/>
  <c r="AF18" i="7"/>
  <c r="AF19" i="7"/>
  <c r="AF20" i="7"/>
  <c r="AF5" i="7"/>
  <c r="AF24" i="7"/>
  <c r="AG25" i="7"/>
  <c r="AF11" i="7"/>
  <c r="AF26" i="7"/>
  <c r="AG17" i="7"/>
  <c r="AC27" i="7"/>
  <c r="AF17" i="7"/>
  <c r="AD23" i="7"/>
  <c r="AJ27" i="7"/>
  <c r="AI18" i="7"/>
  <c r="AI16" i="7"/>
  <c r="AD27" i="7"/>
  <c r="AC29" i="7"/>
  <c r="AC23" i="7"/>
  <c r="AD16" i="7"/>
  <c r="AD18" i="7"/>
  <c r="AD25" i="7"/>
  <c r="AD24" i="7"/>
  <c r="AC11" i="7"/>
  <c r="AC13" i="7"/>
  <c r="AJ23" i="7"/>
  <c r="AI27" i="7"/>
  <c r="AC5" i="7"/>
  <c r="AI13" i="7"/>
  <c r="AC20" i="7"/>
  <c r="AC25" i="7"/>
  <c r="AK25" i="7" s="1"/>
  <c r="AD29" i="7"/>
  <c r="AG5" i="7"/>
  <c r="AF13" i="7"/>
  <c r="AG29" i="7"/>
  <c r="AI25" i="7"/>
  <c r="AJ17" i="7"/>
  <c r="AJ29" i="7"/>
  <c r="AJ18" i="7"/>
  <c r="AJ21" i="7"/>
  <c r="AI23" i="7"/>
  <c r="AJ25" i="7"/>
  <c r="AJ26" i="7"/>
  <c r="AI29" i="7"/>
  <c r="AJ16" i="7"/>
  <c r="AJ20" i="7"/>
  <c r="AJ11" i="7"/>
  <c r="AJ13" i="7"/>
  <c r="AI20" i="7"/>
  <c r="AK20" i="7" s="1"/>
  <c r="AJ19" i="7"/>
  <c r="AJ12" i="7"/>
  <c r="AI7" i="7"/>
  <c r="AJ6" i="7"/>
  <c r="AJ7" i="7"/>
  <c r="AG21" i="7"/>
  <c r="AF25" i="7"/>
  <c r="AF28" i="7"/>
  <c r="AG12" i="7"/>
  <c r="AF23" i="7"/>
  <c r="AK23" i="7" s="1"/>
  <c r="AG26" i="7"/>
  <c r="AG16" i="7"/>
  <c r="AG20" i="7"/>
  <c r="AF9" i="7"/>
  <c r="AG11" i="7"/>
  <c r="AF12" i="7"/>
  <c r="AF14" i="7"/>
  <c r="AG6" i="7"/>
  <c r="AD20" i="7"/>
  <c r="AD11" i="7"/>
  <c r="AC18" i="7"/>
  <c r="AD21" i="7"/>
  <c r="AC16" i="7"/>
  <c r="AD9" i="7"/>
  <c r="AD13" i="7"/>
  <c r="AD6" i="7"/>
  <c r="AC12" i="7"/>
  <c r="AD5" i="7"/>
  <c r="AI9" i="7"/>
  <c r="AJ9" i="7"/>
  <c r="AJ5" i="7"/>
  <c r="AI5" i="7"/>
  <c r="AC6" i="7"/>
  <c r="AG7" i="7"/>
  <c r="AF7" i="7"/>
  <c r="AI10" i="7"/>
  <c r="AI14" i="7"/>
  <c r="AC7" i="7"/>
  <c r="AG10" i="7"/>
  <c r="AJ10" i="7"/>
  <c r="AD12" i="7"/>
  <c r="AJ14" i="7"/>
  <c r="AC17" i="7"/>
  <c r="AC26" i="7"/>
  <c r="AI6" i="7"/>
  <c r="AD7" i="7"/>
  <c r="AC9" i="7"/>
  <c r="AG9" i="7"/>
  <c r="AF10" i="7"/>
  <c r="AG13" i="7"/>
  <c r="AD17" i="7"/>
  <c r="AI17" i="7"/>
  <c r="AG18" i="7"/>
  <c r="AI21" i="7"/>
  <c r="AG23" i="7"/>
  <c r="AD26" i="7"/>
  <c r="AI26" i="7"/>
  <c r="AG27" i="7"/>
  <c r="AF29" i="7"/>
  <c r="AC10" i="7"/>
  <c r="AD10" i="7"/>
  <c r="AC14" i="7"/>
  <c r="AC19" i="7"/>
  <c r="AI19" i="7"/>
  <c r="AC24" i="7"/>
  <c r="AI24" i="7"/>
  <c r="AC28" i="7"/>
  <c r="AI28" i="7"/>
  <c r="AI11" i="7"/>
  <c r="AI12" i="7"/>
  <c r="AD14" i="7"/>
  <c r="AD19" i="7"/>
  <c r="AC21" i="7"/>
  <c r="AJ24" i="7"/>
  <c r="AD28" i="7"/>
  <c r="AJ28" i="7"/>
  <c r="AG14" i="7"/>
  <c r="AG19" i="7"/>
  <c r="AG24" i="7"/>
  <c r="AG28" i="7"/>
  <c r="AM18" i="7" l="1"/>
  <c r="AK16" i="7"/>
  <c r="AK11" i="7"/>
  <c r="AK27" i="7"/>
  <c r="AK13" i="7"/>
  <c r="AK7" i="7"/>
  <c r="AM29" i="7"/>
  <c r="AK29" i="7"/>
  <c r="AM27" i="7"/>
  <c r="AK18" i="7"/>
  <c r="AK5" i="7"/>
  <c r="AM25" i="7"/>
  <c r="AM23" i="7"/>
  <c r="AK14" i="7"/>
  <c r="AK10" i="7"/>
  <c r="AM11" i="7"/>
  <c r="AK9" i="7"/>
  <c r="AM16" i="7"/>
  <c r="AK19" i="7"/>
  <c r="AK24" i="7"/>
  <c r="AK6" i="7"/>
  <c r="AM26" i="7"/>
  <c r="AM17" i="7"/>
  <c r="AK26" i="7"/>
  <c r="AM21" i="7"/>
  <c r="AM20" i="7"/>
  <c r="AK17" i="7"/>
  <c r="AM12" i="7"/>
  <c r="AK21" i="7"/>
  <c r="AM5" i="7"/>
  <c r="AM7" i="7"/>
  <c r="AK12" i="7"/>
  <c r="AM24" i="7"/>
  <c r="AK28" i="7"/>
  <c r="AM10" i="7"/>
  <c r="AM19" i="7"/>
  <c r="AM6" i="7"/>
  <c r="AM13" i="7"/>
  <c r="AM14" i="7"/>
  <c r="AM9" i="7"/>
  <c r="AM28" i="7"/>
  <c r="AL7" i="7" l="1"/>
  <c r="AL6" i="7"/>
  <c r="AL10" i="7"/>
  <c r="AL28" i="7"/>
  <c r="AL12" i="7"/>
  <c r="AL9" i="7"/>
  <c r="AL5" i="7"/>
  <c r="AL11" i="7"/>
  <c r="AL18" i="7"/>
  <c r="AL21" i="7"/>
  <c r="AN9" i="7"/>
  <c r="AN27" i="7"/>
  <c r="AL24" i="7"/>
  <c r="AL29" i="7"/>
  <c r="AN14" i="7"/>
  <c r="AL25" i="7"/>
  <c r="AN28" i="7"/>
  <c r="AN19" i="7"/>
  <c r="AN10" i="7"/>
  <c r="AN7" i="7"/>
  <c r="AN23" i="7"/>
  <c r="AN20" i="7"/>
  <c r="AN26" i="7"/>
  <c r="AN21" i="7"/>
  <c r="AN6" i="7"/>
  <c r="AL23" i="7"/>
  <c r="AL26" i="7"/>
  <c r="AN29" i="7"/>
  <c r="AN11" i="7"/>
  <c r="AN13" i="7"/>
  <c r="AN24" i="7"/>
  <c r="AN5" i="7"/>
  <c r="AN12" i="7"/>
  <c r="AN16" i="7"/>
  <c r="AN18" i="7"/>
  <c r="AL27" i="7"/>
  <c r="AN17" i="7"/>
  <c r="AN25" i="7"/>
  <c r="AL16" i="7"/>
  <c r="AL19" i="7"/>
  <c r="AL17" i="7"/>
  <c r="AL20" i="7"/>
  <c r="AL14" i="7"/>
  <c r="AL13" i="7"/>
  <c r="BU29" i="21" l="1"/>
  <c r="BU28" i="21"/>
  <c r="BU27" i="21"/>
  <c r="BU26" i="21"/>
  <c r="BU25" i="21"/>
  <c r="BU24" i="21"/>
  <c r="BU23" i="21"/>
  <c r="BU14" i="21"/>
  <c r="BU13" i="21"/>
  <c r="BU12" i="21"/>
  <c r="BU11" i="21"/>
  <c r="BU10" i="21"/>
  <c r="BU9" i="21"/>
  <c r="BU21" i="21"/>
  <c r="BU20" i="21"/>
  <c r="BU19" i="21"/>
  <c r="BU18" i="21"/>
  <c r="BU17" i="21"/>
  <c r="BU16" i="21"/>
  <c r="BU7" i="21"/>
  <c r="BU6" i="21"/>
  <c r="BU5" i="21"/>
  <c r="BR29" i="21"/>
  <c r="BR28" i="21"/>
  <c r="BR27" i="21"/>
  <c r="BR26" i="21"/>
  <c r="BR25" i="21"/>
  <c r="BR24" i="21"/>
  <c r="BR23" i="21"/>
  <c r="BR21" i="21"/>
  <c r="BR20" i="21"/>
  <c r="BR19" i="21"/>
  <c r="BR18" i="21"/>
  <c r="BR17" i="21"/>
  <c r="BR16" i="21"/>
  <c r="BR14" i="21"/>
  <c r="BR13" i="21"/>
  <c r="BR12" i="21"/>
  <c r="BR11" i="21"/>
  <c r="BR10" i="21"/>
  <c r="BR9" i="21"/>
  <c r="BR7" i="21"/>
  <c r="BR6" i="21"/>
  <c r="BR5" i="21"/>
  <c r="BO29" i="21"/>
  <c r="BO28" i="21"/>
  <c r="BO27" i="21"/>
  <c r="BO26" i="21"/>
  <c r="BO25" i="21"/>
  <c r="BO24" i="21"/>
  <c r="BO23" i="21"/>
  <c r="BO21" i="21"/>
  <c r="BO20" i="21"/>
  <c r="BO19" i="21"/>
  <c r="BO18" i="21"/>
  <c r="BO17" i="21"/>
  <c r="BO16" i="21"/>
  <c r="BO14" i="21"/>
  <c r="BO13" i="21"/>
  <c r="BO12" i="21"/>
  <c r="BO11" i="21"/>
  <c r="BO10" i="21"/>
  <c r="BO9" i="21"/>
  <c r="BO7" i="21"/>
  <c r="BO6" i="21"/>
  <c r="BO5" i="21"/>
  <c r="BV7" i="21"/>
  <c r="BV16" i="21" l="1"/>
  <c r="BT10" i="21"/>
  <c r="BS16" i="21"/>
  <c r="BS18" i="21"/>
  <c r="BT14" i="21"/>
  <c r="BV12" i="21"/>
  <c r="BV11" i="21"/>
  <c r="BW6" i="21"/>
  <c r="BS11" i="21"/>
  <c r="BQ5" i="21"/>
  <c r="BQ12" i="21"/>
  <c r="BS6" i="21"/>
  <c r="BS24" i="21"/>
  <c r="BP5" i="21"/>
  <c r="BT18" i="21"/>
  <c r="BS23" i="21"/>
  <c r="BS13" i="21"/>
  <c r="BS27" i="21"/>
  <c r="BP6" i="21"/>
  <c r="BT13" i="21"/>
  <c r="BP28" i="21"/>
  <c r="BP9" i="21"/>
  <c r="BQ14" i="21"/>
  <c r="BP10" i="21"/>
  <c r="BQ21" i="21"/>
  <c r="BW12" i="21"/>
  <c r="BW11" i="21"/>
  <c r="BV14" i="21"/>
  <c r="BW7" i="21"/>
  <c r="BW10" i="21"/>
  <c r="BV20" i="21"/>
  <c r="BW25" i="21"/>
  <c r="BP19" i="21"/>
  <c r="BP13" i="21"/>
  <c r="BP14" i="21"/>
  <c r="BW28" i="21"/>
  <c r="BW26" i="21"/>
  <c r="BP18" i="21"/>
  <c r="BV17" i="21"/>
  <c r="BV26" i="21"/>
  <c r="BV6" i="21"/>
  <c r="BV25" i="21"/>
  <c r="BV29" i="21"/>
  <c r="BS10" i="21"/>
  <c r="BS14" i="21"/>
  <c r="BT27" i="21"/>
  <c r="BS29" i="21"/>
  <c r="BQ19" i="21"/>
  <c r="BP27" i="21"/>
  <c r="BS19" i="21"/>
  <c r="BT23" i="21"/>
  <c r="BW17" i="21"/>
  <c r="BW21" i="21"/>
  <c r="BW29" i="21"/>
  <c r="BW14" i="21"/>
  <c r="BW19" i="21"/>
  <c r="BW24" i="21"/>
  <c r="BW20" i="21"/>
  <c r="BV21" i="21"/>
  <c r="BW16" i="21"/>
  <c r="BW5" i="21"/>
  <c r="BS25" i="21"/>
  <c r="BT19" i="21"/>
  <c r="BS28" i="21"/>
  <c r="BT28" i="21"/>
  <c r="BT24" i="21"/>
  <c r="BS20" i="21"/>
  <c r="BT6" i="21"/>
  <c r="BS5" i="21"/>
  <c r="BT5" i="21"/>
  <c r="BQ27" i="21"/>
  <c r="BQ7" i="21"/>
  <c r="BQ18" i="21"/>
  <c r="BQ13" i="21"/>
  <c r="BQ23" i="21"/>
  <c r="BQ24" i="21"/>
  <c r="BP24" i="21"/>
  <c r="BQ26" i="21"/>
  <c r="BQ28" i="21"/>
  <c r="BQ9" i="21"/>
  <c r="BQ10" i="21"/>
  <c r="BQ17" i="21"/>
  <c r="BP23" i="21"/>
  <c r="BQ11" i="21"/>
  <c r="BP11" i="21"/>
  <c r="BS7" i="21"/>
  <c r="BT26" i="21"/>
  <c r="BS26" i="21"/>
  <c r="BV5" i="21"/>
  <c r="BQ6" i="21"/>
  <c r="BP7" i="21"/>
  <c r="BT7" i="21"/>
  <c r="BS9" i="21"/>
  <c r="BT12" i="21"/>
  <c r="BS12" i="21"/>
  <c r="BW18" i="21"/>
  <c r="BV18" i="21"/>
  <c r="BQ20" i="21"/>
  <c r="BP20" i="21"/>
  <c r="BT21" i="21"/>
  <c r="BS21" i="21"/>
  <c r="BT11" i="21"/>
  <c r="BT9" i="21"/>
  <c r="BQ16" i="21"/>
  <c r="BP16" i="21"/>
  <c r="BT17" i="21"/>
  <c r="BS17" i="21"/>
  <c r="BW9" i="21"/>
  <c r="BV9" i="21"/>
  <c r="BW13" i="21"/>
  <c r="BV13" i="21"/>
  <c r="BW27" i="21"/>
  <c r="BV27" i="21"/>
  <c r="BQ29" i="21"/>
  <c r="BP29" i="21"/>
  <c r="BW23" i="21"/>
  <c r="BV23" i="21"/>
  <c r="BQ25" i="21"/>
  <c r="BP25" i="21"/>
  <c r="BT16" i="21"/>
  <c r="BT20" i="21"/>
  <c r="BT25" i="21"/>
  <c r="BT29" i="21"/>
  <c r="BV10" i="21"/>
  <c r="BP12" i="21"/>
  <c r="BP17" i="21"/>
  <c r="BX17" i="21" s="1"/>
  <c r="BV19" i="21"/>
  <c r="BP21" i="21"/>
  <c r="BV24" i="21"/>
  <c r="BP26" i="21"/>
  <c r="BV28" i="21"/>
  <c r="BX13" i="21" l="1"/>
  <c r="BZ14" i="21"/>
  <c r="BZ12" i="21"/>
  <c r="BX11" i="21"/>
  <c r="BX6" i="21"/>
  <c r="BX16" i="21"/>
  <c r="BX28" i="21"/>
  <c r="BX19" i="21"/>
  <c r="BX10" i="21"/>
  <c r="BX18" i="21"/>
  <c r="BX27" i="21"/>
  <c r="BZ21" i="21"/>
  <c r="BX14" i="21"/>
  <c r="BZ24" i="21"/>
  <c r="BX25" i="21"/>
  <c r="BX29" i="21"/>
  <c r="BZ28" i="21"/>
  <c r="BZ10" i="21"/>
  <c r="BZ19" i="21"/>
  <c r="BX9" i="21"/>
  <c r="BX24" i="21"/>
  <c r="BX23" i="21"/>
  <c r="BZ5" i="21"/>
  <c r="BX5" i="21"/>
  <c r="BZ13" i="21"/>
  <c r="BZ23" i="21"/>
  <c r="BZ27" i="21"/>
  <c r="BZ18" i="21"/>
  <c r="BX26" i="21"/>
  <c r="BZ20" i="21"/>
  <c r="BZ7" i="21"/>
  <c r="BX21" i="21"/>
  <c r="BX20" i="21"/>
  <c r="BZ26" i="21"/>
  <c r="BZ9" i="21"/>
  <c r="BX12" i="21"/>
  <c r="BZ6" i="21"/>
  <c r="BZ11" i="21"/>
  <c r="BX7" i="21"/>
  <c r="BZ17" i="21"/>
  <c r="BZ29" i="21"/>
  <c r="BZ25" i="21"/>
  <c r="BZ16" i="21"/>
  <c r="BY12" i="21" l="1"/>
  <c r="BY7" i="21"/>
  <c r="BY26" i="21"/>
  <c r="BY27" i="21"/>
  <c r="CA7" i="21"/>
  <c r="BY6" i="21"/>
  <c r="BY14" i="21"/>
  <c r="BY9" i="21"/>
  <c r="BY20" i="21"/>
  <c r="CA24" i="21"/>
  <c r="BY16" i="21"/>
  <c r="BY13" i="21"/>
  <c r="BY19" i="21"/>
  <c r="BY29" i="21"/>
  <c r="CA17" i="21"/>
  <c r="BY18" i="21"/>
  <c r="BY10" i="21"/>
  <c r="CA16" i="21"/>
  <c r="CA6" i="21"/>
  <c r="CA27" i="21"/>
  <c r="CA19" i="21"/>
  <c r="BY25" i="21"/>
  <c r="BY23" i="21"/>
  <c r="CA25" i="21"/>
  <c r="CA11" i="21"/>
  <c r="CA26" i="21"/>
  <c r="CA20" i="21"/>
  <c r="CA23" i="21"/>
  <c r="BY24" i="21"/>
  <c r="CA14" i="21"/>
  <c r="CA12" i="21"/>
  <c r="CA29" i="21"/>
  <c r="CA9" i="21"/>
  <c r="CA13" i="21"/>
  <c r="CA10" i="21"/>
  <c r="CA5" i="21"/>
  <c r="BY28" i="21"/>
  <c r="CA18" i="21"/>
  <c r="CA21" i="21"/>
  <c r="CA28" i="21"/>
  <c r="BY11" i="21"/>
  <c r="BY21" i="21"/>
  <c r="BY17" i="21"/>
  <c r="BY5" i="21"/>
  <c r="CU29" i="20" l="1"/>
  <c r="CU28" i="20"/>
  <c r="CU27" i="20"/>
  <c r="CU26" i="20"/>
  <c r="CU25" i="20"/>
  <c r="CU24" i="20"/>
  <c r="CU23" i="20"/>
  <c r="CU14" i="20"/>
  <c r="CU13" i="20"/>
  <c r="CU12" i="20"/>
  <c r="CU11" i="20"/>
  <c r="CU10" i="20"/>
  <c r="CU9" i="20"/>
  <c r="CU21" i="20"/>
  <c r="CU20" i="20"/>
  <c r="CU19" i="20"/>
  <c r="CU18" i="20"/>
  <c r="CU17" i="20"/>
  <c r="CU16" i="20"/>
  <c r="CU7" i="20"/>
  <c r="CU6" i="20"/>
  <c r="CU5" i="20"/>
  <c r="CR29" i="20"/>
  <c r="CR28" i="20"/>
  <c r="CR27" i="20"/>
  <c r="CR26" i="20"/>
  <c r="CR25" i="20"/>
  <c r="CR24" i="20"/>
  <c r="CR23" i="20"/>
  <c r="CR14" i="20"/>
  <c r="CR13" i="20"/>
  <c r="CR12" i="20"/>
  <c r="CR11" i="20"/>
  <c r="CR10" i="20"/>
  <c r="CR9" i="20"/>
  <c r="CR21" i="20"/>
  <c r="CR20" i="20"/>
  <c r="CR19" i="20"/>
  <c r="CR18" i="20"/>
  <c r="CR17" i="20"/>
  <c r="CR16" i="20"/>
  <c r="CR7" i="20"/>
  <c r="CR6" i="20"/>
  <c r="CR5" i="20"/>
  <c r="CO29" i="20"/>
  <c r="CO28" i="20"/>
  <c r="CO27" i="20"/>
  <c r="CO26" i="20"/>
  <c r="CO25" i="20"/>
  <c r="CO24" i="20"/>
  <c r="CO23" i="20"/>
  <c r="CO21" i="20"/>
  <c r="CO20" i="20"/>
  <c r="CO19" i="20"/>
  <c r="CO18" i="20"/>
  <c r="CO17" i="20"/>
  <c r="CO16" i="20"/>
  <c r="CO14" i="20"/>
  <c r="CO13" i="20"/>
  <c r="CO12" i="20"/>
  <c r="CO11" i="20"/>
  <c r="CO10" i="20"/>
  <c r="CO9" i="20"/>
  <c r="CO7" i="20"/>
  <c r="CO6" i="20"/>
  <c r="CV19" i="20" l="1"/>
  <c r="CP7" i="20"/>
  <c r="CP26" i="20"/>
  <c r="CS6" i="20"/>
  <c r="CS21" i="20"/>
  <c r="CS9" i="20"/>
  <c r="CS26" i="20"/>
  <c r="CP11" i="20"/>
  <c r="CS18" i="20"/>
  <c r="CP18" i="20"/>
  <c r="CV14" i="20"/>
  <c r="CV23" i="20"/>
  <c r="CV27" i="20"/>
  <c r="CV7" i="20"/>
  <c r="CP25" i="20"/>
  <c r="CS13" i="20"/>
  <c r="CS29" i="20"/>
  <c r="CP5" i="20"/>
  <c r="CQ27" i="20"/>
  <c r="CS7" i="20"/>
  <c r="CV13" i="20"/>
  <c r="CW25" i="20"/>
  <c r="CT26" i="20"/>
  <c r="CQ25" i="20"/>
  <c r="CQ26" i="20"/>
  <c r="CQ29" i="20"/>
  <c r="CW29" i="20"/>
  <c r="CW28" i="20"/>
  <c r="CS5" i="20"/>
  <c r="CP9" i="20"/>
  <c r="CP13" i="20"/>
  <c r="CQ23" i="20"/>
  <c r="CS25" i="20"/>
  <c r="CP29" i="20"/>
  <c r="CS20" i="20"/>
  <c r="CS23" i="20"/>
  <c r="CT27" i="20"/>
  <c r="CV5" i="20"/>
  <c r="CW10" i="20"/>
  <c r="CV24" i="20"/>
  <c r="CV28" i="20"/>
  <c r="CV29" i="20"/>
  <c r="CW24" i="20"/>
  <c r="CW20" i="20"/>
  <c r="CW23" i="20"/>
  <c r="CW27" i="20"/>
  <c r="CW11" i="20"/>
  <c r="CW13" i="20"/>
  <c r="CW16" i="20"/>
  <c r="CW18" i="20"/>
  <c r="CW9" i="20"/>
  <c r="CV11" i="20"/>
  <c r="CW7" i="20"/>
  <c r="CW19" i="20"/>
  <c r="CV16" i="20"/>
  <c r="CV18" i="20"/>
  <c r="CW5" i="20"/>
  <c r="CS27" i="20"/>
  <c r="CT17" i="20"/>
  <c r="CT23" i="20"/>
  <c r="CT11" i="20"/>
  <c r="CT7" i="20"/>
  <c r="CT21" i="20"/>
  <c r="CT9" i="20"/>
  <c r="CS12" i="20"/>
  <c r="CT18" i="20"/>
  <c r="CS11" i="20"/>
  <c r="CT12" i="20"/>
  <c r="CT16" i="20"/>
  <c r="CS17" i="20"/>
  <c r="CQ21" i="20"/>
  <c r="CQ20" i="20"/>
  <c r="CQ16" i="20"/>
  <c r="CQ17" i="20"/>
  <c r="CQ12" i="20"/>
  <c r="CP17" i="20"/>
  <c r="CP20" i="20"/>
  <c r="CP21" i="20"/>
  <c r="CQ6" i="20"/>
  <c r="CP16" i="20"/>
  <c r="CQ11" i="20"/>
  <c r="CQ13" i="20"/>
  <c r="CQ7" i="20"/>
  <c r="CQ5" i="20"/>
  <c r="CV12" i="20"/>
  <c r="CT5" i="20"/>
  <c r="CT14" i="20"/>
  <c r="CW14" i="20"/>
  <c r="CW6" i="20"/>
  <c r="CQ9" i="20"/>
  <c r="CP10" i="20"/>
  <c r="CP6" i="20"/>
  <c r="CT6" i="20"/>
  <c r="CV9" i="20"/>
  <c r="CQ10" i="20"/>
  <c r="CV10" i="20"/>
  <c r="CP12" i="20"/>
  <c r="CT13" i="20"/>
  <c r="CS14" i="20"/>
  <c r="CS16" i="20"/>
  <c r="CQ18" i="20"/>
  <c r="CT10" i="20"/>
  <c r="CP14" i="20"/>
  <c r="CV17" i="20"/>
  <c r="CW17" i="20"/>
  <c r="CV6" i="20"/>
  <c r="CS10" i="20"/>
  <c r="CW12" i="20"/>
  <c r="CQ14" i="20"/>
  <c r="CT19" i="20"/>
  <c r="CS19" i="20"/>
  <c r="CQ19" i="20"/>
  <c r="CT20" i="20"/>
  <c r="CW21" i="20"/>
  <c r="CQ24" i="20"/>
  <c r="CT25" i="20"/>
  <c r="CW26" i="20"/>
  <c r="CQ28" i="20"/>
  <c r="CT29" i="20"/>
  <c r="CV20" i="20"/>
  <c r="CP23" i="20"/>
  <c r="CS24" i="20"/>
  <c r="CV25" i="20"/>
  <c r="CX25" i="20" s="1"/>
  <c r="CP27" i="20"/>
  <c r="CS28" i="20"/>
  <c r="CP19" i="20"/>
  <c r="CV21" i="20"/>
  <c r="CP24" i="20"/>
  <c r="CT24" i="20"/>
  <c r="CV26" i="20"/>
  <c r="CP28" i="20"/>
  <c r="CT28" i="20"/>
  <c r="CX7" i="20" l="1"/>
  <c r="CZ23" i="20"/>
  <c r="CX26" i="20"/>
  <c r="CX23" i="20"/>
  <c r="CZ29" i="20"/>
  <c r="CZ11" i="20"/>
  <c r="CZ27" i="20"/>
  <c r="CX18" i="20"/>
  <c r="CX5" i="20"/>
  <c r="CX29" i="20"/>
  <c r="CX27" i="20"/>
  <c r="CX11" i="20"/>
  <c r="CZ26" i="20"/>
  <c r="CX13" i="20"/>
  <c r="CZ16" i="20"/>
  <c r="CZ25" i="20"/>
  <c r="CX12" i="20"/>
  <c r="CX9" i="20"/>
  <c r="CX28" i="20"/>
  <c r="CX20" i="20"/>
  <c r="CX21" i="20"/>
  <c r="CX17" i="20"/>
  <c r="CZ21" i="20"/>
  <c r="CX6" i="20"/>
  <c r="CZ14" i="20"/>
  <c r="CX24" i="20"/>
  <c r="CZ7" i="20"/>
  <c r="CZ17" i="20"/>
  <c r="CZ18" i="20"/>
  <c r="CZ9" i="20"/>
  <c r="CZ12" i="20"/>
  <c r="CX10" i="20"/>
  <c r="CX14" i="20"/>
  <c r="CX19" i="20"/>
  <c r="CX16" i="20"/>
  <c r="CZ13" i="20"/>
  <c r="CZ19" i="20"/>
  <c r="CZ10" i="20"/>
  <c r="CZ5" i="20"/>
  <c r="CZ28" i="20"/>
  <c r="CZ24" i="20"/>
  <c r="CZ6" i="20"/>
  <c r="CZ20" i="20"/>
  <c r="CY6" i="20" l="1"/>
  <c r="CY24" i="20"/>
  <c r="CY16" i="20"/>
  <c r="DA11" i="20"/>
  <c r="CY11" i="20"/>
  <c r="CY13" i="20"/>
  <c r="DA24" i="20"/>
  <c r="DA19" i="20"/>
  <c r="DA29" i="20"/>
  <c r="CY14" i="20"/>
  <c r="CY9" i="20"/>
  <c r="DA13" i="20"/>
  <c r="CY28" i="20"/>
  <c r="DA20" i="20"/>
  <c r="DA12" i="20"/>
  <c r="DA6" i="20"/>
  <c r="DA10" i="20"/>
  <c r="DA9" i="20"/>
  <c r="CY25" i="20"/>
  <c r="DA7" i="20"/>
  <c r="DA21" i="20"/>
  <c r="DA25" i="20"/>
  <c r="DA23" i="20"/>
  <c r="CY29" i="20"/>
  <c r="CY27" i="20"/>
  <c r="DA18" i="20"/>
  <c r="DA26" i="20"/>
  <c r="DA28" i="20"/>
  <c r="DA5" i="20"/>
  <c r="DA17" i="20"/>
  <c r="DA14" i="20"/>
  <c r="CY23" i="20"/>
  <c r="DA16" i="20"/>
  <c r="DA27" i="20"/>
  <c r="CY26" i="20"/>
  <c r="CY12" i="20"/>
  <c r="CY10" i="20"/>
  <c r="CY18" i="20"/>
  <c r="CY19" i="20"/>
  <c r="CY21" i="20"/>
  <c r="CY20" i="20"/>
  <c r="CY17" i="20"/>
  <c r="CY7" i="20"/>
  <c r="CY5" i="20"/>
  <c r="AU29" i="4" l="1"/>
  <c r="AU28" i="4"/>
  <c r="AU27" i="4"/>
  <c r="AU26" i="4"/>
  <c r="AU25" i="4"/>
  <c r="AU24" i="4"/>
  <c r="AU23" i="4"/>
  <c r="BG23" i="4" s="1"/>
  <c r="AU14" i="4"/>
  <c r="AU13" i="4"/>
  <c r="AU12" i="4"/>
  <c r="AU11" i="4"/>
  <c r="AU10" i="4"/>
  <c r="AU9" i="4"/>
  <c r="BG9" i="4" s="1"/>
  <c r="AU21" i="4"/>
  <c r="AU20" i="4"/>
  <c r="AU19" i="4"/>
  <c r="BG19" i="4" s="1"/>
  <c r="AU18" i="4"/>
  <c r="AU17" i="4"/>
  <c r="AU16" i="4"/>
  <c r="AU7" i="4"/>
  <c r="AU6" i="4"/>
  <c r="AU5" i="4"/>
  <c r="BG5" i="4" s="1"/>
  <c r="AR29" i="4"/>
  <c r="BD29" i="4" s="1"/>
  <c r="AR28" i="4"/>
  <c r="BD28" i="4" s="1"/>
  <c r="AR27" i="4"/>
  <c r="BD27" i="4" s="1"/>
  <c r="AR26" i="4"/>
  <c r="BD26" i="4" s="1"/>
  <c r="AR25" i="4"/>
  <c r="BD25" i="4" s="1"/>
  <c r="AR24" i="4"/>
  <c r="BD24" i="4" s="1"/>
  <c r="AR23" i="4"/>
  <c r="BD23" i="4" s="1"/>
  <c r="AR14" i="4"/>
  <c r="BD14" i="4" s="1"/>
  <c r="AR13" i="4"/>
  <c r="BD13" i="4" s="1"/>
  <c r="AR12" i="4"/>
  <c r="BD12" i="4" s="1"/>
  <c r="AR11" i="4"/>
  <c r="BD11" i="4" s="1"/>
  <c r="AR10" i="4"/>
  <c r="BD10" i="4" s="1"/>
  <c r="AR9" i="4"/>
  <c r="BD9" i="4" s="1"/>
  <c r="AR21" i="4"/>
  <c r="BD21" i="4" s="1"/>
  <c r="AR20" i="4"/>
  <c r="BD20" i="4" s="1"/>
  <c r="AR19" i="4"/>
  <c r="BD19" i="4" s="1"/>
  <c r="AR18" i="4"/>
  <c r="BD18" i="4" s="1"/>
  <c r="AR17" i="4"/>
  <c r="BD17" i="4" s="1"/>
  <c r="AR16" i="4"/>
  <c r="BD16" i="4" s="1"/>
  <c r="AR7" i="4"/>
  <c r="BD7" i="4" s="1"/>
  <c r="AR6" i="4"/>
  <c r="BD6" i="4" s="1"/>
  <c r="AR5" i="4"/>
  <c r="BD5" i="4" s="1"/>
  <c r="AO29" i="4"/>
  <c r="BB29" i="4" s="1"/>
  <c r="AO28" i="4"/>
  <c r="BB28" i="4" s="1"/>
  <c r="AO27" i="4"/>
  <c r="BB27" i="4" s="1"/>
  <c r="AO26" i="4"/>
  <c r="BB26" i="4" s="1"/>
  <c r="AO25" i="4"/>
  <c r="BB25" i="4" s="1"/>
  <c r="AO24" i="4"/>
  <c r="BB24" i="4" s="1"/>
  <c r="AO23" i="4"/>
  <c r="BB23" i="4" s="1"/>
  <c r="AO21" i="4"/>
  <c r="BB21" i="4" s="1"/>
  <c r="AO20" i="4"/>
  <c r="BB20" i="4" s="1"/>
  <c r="AO19" i="4"/>
  <c r="BB19" i="4" s="1"/>
  <c r="AO18" i="4"/>
  <c r="BB18" i="4" s="1"/>
  <c r="AO17" i="4"/>
  <c r="BB17" i="4" s="1"/>
  <c r="AO16" i="4"/>
  <c r="BB16" i="4" s="1"/>
  <c r="AO14" i="4"/>
  <c r="BB14" i="4" s="1"/>
  <c r="AO13" i="4"/>
  <c r="BB13" i="4" s="1"/>
  <c r="AO12" i="4"/>
  <c r="BB12" i="4" s="1"/>
  <c r="AO11" i="4"/>
  <c r="BB11" i="4" s="1"/>
  <c r="AO10" i="4"/>
  <c r="BB10" i="4" s="1"/>
  <c r="AO9" i="4"/>
  <c r="BB9" i="4" s="1"/>
  <c r="AO7" i="4"/>
  <c r="BB7" i="4" s="1"/>
  <c r="BC7" i="4" s="1"/>
  <c r="AO6" i="4"/>
  <c r="BB6" i="4" s="1"/>
  <c r="BC6" i="4" s="1"/>
  <c r="AO5" i="4"/>
  <c r="BB5" i="4" s="1"/>
  <c r="BC5" i="4" s="1"/>
  <c r="BC11" i="4" l="1"/>
  <c r="BE10" i="4"/>
  <c r="BE27" i="4"/>
  <c r="BC23" i="4"/>
  <c r="BC21" i="4"/>
  <c r="BE6" i="4"/>
  <c r="BE16" i="4"/>
  <c r="BG20" i="4"/>
  <c r="BG17" i="4"/>
  <c r="BG13" i="4"/>
  <c r="BG18" i="4"/>
  <c r="BG14" i="4"/>
  <c r="BG25" i="4"/>
  <c r="BG26" i="4"/>
  <c r="BG6" i="4"/>
  <c r="BH6" i="4" s="1"/>
  <c r="BG10" i="4"/>
  <c r="BG27" i="4"/>
  <c r="BG21" i="4"/>
  <c r="BG7" i="4"/>
  <c r="BG11" i="4"/>
  <c r="BG28" i="4"/>
  <c r="BG24" i="4"/>
  <c r="BG16" i="4"/>
  <c r="BG12" i="4"/>
  <c r="BG29" i="4"/>
  <c r="BC9" i="4"/>
  <c r="BC29" i="4"/>
  <c r="BE21" i="4"/>
  <c r="BE25" i="4"/>
  <c r="BC10" i="4"/>
  <c r="BC20" i="4"/>
  <c r="BE5" i="4"/>
  <c r="BH5" i="4" s="1"/>
  <c r="BE9" i="4"/>
  <c r="BE26" i="4"/>
  <c r="BE28" i="4"/>
  <c r="BC24" i="4"/>
  <c r="BE29" i="4"/>
  <c r="BC25" i="4"/>
  <c r="BC16" i="4"/>
  <c r="BC26" i="4"/>
  <c r="BE18" i="4"/>
  <c r="BE14" i="4"/>
  <c r="BC12" i="4"/>
  <c r="BE11" i="4"/>
  <c r="BC14" i="4"/>
  <c r="BE17" i="4"/>
  <c r="BC17" i="4"/>
  <c r="BC27" i="4"/>
  <c r="BE19" i="4"/>
  <c r="BE23" i="4"/>
  <c r="BE7" i="4"/>
  <c r="BC13" i="4"/>
  <c r="BE12" i="4"/>
  <c r="AS5" i="4"/>
  <c r="BE13" i="4"/>
  <c r="BC19" i="4"/>
  <c r="BC18" i="4"/>
  <c r="BH18" i="4" s="1"/>
  <c r="BC28" i="4"/>
  <c r="BE20" i="4"/>
  <c r="BE24" i="4"/>
  <c r="AW24" i="4"/>
  <c r="AV14" i="4"/>
  <c r="AS17" i="4"/>
  <c r="AW23" i="4"/>
  <c r="AW14" i="4"/>
  <c r="AW18" i="4"/>
  <c r="AW25" i="4"/>
  <c r="AV9" i="4"/>
  <c r="AW27" i="4"/>
  <c r="AV13" i="4"/>
  <c r="AW28" i="4"/>
  <c r="AS18" i="4"/>
  <c r="AS21" i="4"/>
  <c r="AS16" i="4"/>
  <c r="AQ27" i="4"/>
  <c r="AP12" i="4"/>
  <c r="AP26" i="4"/>
  <c r="AV18" i="4"/>
  <c r="AV6" i="4"/>
  <c r="AQ16" i="4"/>
  <c r="AS20" i="4"/>
  <c r="AS12" i="4"/>
  <c r="AV7" i="4"/>
  <c r="AS13" i="4"/>
  <c r="AV28" i="4"/>
  <c r="AV27" i="4"/>
  <c r="AQ29" i="4"/>
  <c r="AP11" i="4"/>
  <c r="AW29" i="4"/>
  <c r="AW6" i="4"/>
  <c r="AW11" i="4"/>
  <c r="AW13" i="4"/>
  <c r="AV24" i="4"/>
  <c r="AW19" i="4"/>
  <c r="AW5" i="4"/>
  <c r="AW10" i="4"/>
  <c r="AV23" i="4"/>
  <c r="AV19" i="4"/>
  <c r="AS10" i="4"/>
  <c r="AT26" i="4"/>
  <c r="AS7" i="4"/>
  <c r="AT12" i="4"/>
  <c r="AT27" i="4"/>
  <c r="AT23" i="4"/>
  <c r="AT18" i="4"/>
  <c r="AT9" i="4"/>
  <c r="AS23" i="4"/>
  <c r="AS27" i="4"/>
  <c r="AT17" i="4"/>
  <c r="AS25" i="4"/>
  <c r="AS26" i="4"/>
  <c r="AS29" i="4"/>
  <c r="AT21" i="4"/>
  <c r="AT13" i="4"/>
  <c r="AT5" i="4"/>
  <c r="AQ26" i="4"/>
  <c r="AP29" i="4"/>
  <c r="AQ9" i="4"/>
  <c r="AQ21" i="4"/>
  <c r="AQ25" i="4"/>
  <c r="AQ20" i="4"/>
  <c r="AQ23" i="4"/>
  <c r="AP25" i="4"/>
  <c r="AP16" i="4"/>
  <c r="AP21" i="4"/>
  <c r="AQ12" i="4"/>
  <c r="AP17" i="4"/>
  <c r="AP20" i="4"/>
  <c r="AQ11" i="4"/>
  <c r="AQ17" i="4"/>
  <c r="AQ7" i="4"/>
  <c r="AP9" i="4"/>
  <c r="AQ13" i="4"/>
  <c r="AQ6" i="4"/>
  <c r="AP13" i="4"/>
  <c r="AS11" i="4"/>
  <c r="AT11" i="4"/>
  <c r="AV12" i="4"/>
  <c r="AW12" i="4"/>
  <c r="AP5" i="4"/>
  <c r="AS6" i="4"/>
  <c r="AP10" i="4"/>
  <c r="AQ5" i="4"/>
  <c r="AP6" i="4"/>
  <c r="AT6" i="4"/>
  <c r="AW7" i="4"/>
  <c r="AQ10" i="4"/>
  <c r="AV10" i="4"/>
  <c r="AP14" i="4"/>
  <c r="AQ14" i="4"/>
  <c r="AV5" i="4"/>
  <c r="AP7" i="4"/>
  <c r="AT7" i="4"/>
  <c r="AS9" i="4"/>
  <c r="AW9" i="4"/>
  <c r="AT10" i="4"/>
  <c r="AT14" i="4"/>
  <c r="AS14" i="4"/>
  <c r="AQ18" i="4"/>
  <c r="AP18" i="4"/>
  <c r="AW20" i="4"/>
  <c r="AV20" i="4"/>
  <c r="AV11" i="4"/>
  <c r="AW16" i="4"/>
  <c r="AV16" i="4"/>
  <c r="AT19" i="4"/>
  <c r="AS19" i="4"/>
  <c r="AT16" i="4"/>
  <c r="AW17" i="4"/>
  <c r="AQ19" i="4"/>
  <c r="AT20" i="4"/>
  <c r="AW21" i="4"/>
  <c r="AQ24" i="4"/>
  <c r="AT25" i="4"/>
  <c r="AW26" i="4"/>
  <c r="AQ28" i="4"/>
  <c r="AT29" i="4"/>
  <c r="AP23" i="4"/>
  <c r="AS24" i="4"/>
  <c r="AV25" i="4"/>
  <c r="AP27" i="4"/>
  <c r="AS28" i="4"/>
  <c r="AV29" i="4"/>
  <c r="AV17" i="4"/>
  <c r="AP19" i="4"/>
  <c r="AV21" i="4"/>
  <c r="AP24" i="4"/>
  <c r="AT24" i="4"/>
  <c r="AV26" i="4"/>
  <c r="AP28" i="4"/>
  <c r="AT28" i="4"/>
  <c r="BH7" i="4" l="1"/>
  <c r="BI5" i="4" s="1"/>
  <c r="BH27" i="4"/>
  <c r="BH23" i="4"/>
  <c r="BH19" i="4"/>
  <c r="BH10" i="4"/>
  <c r="BH26" i="4"/>
  <c r="BH20" i="4"/>
  <c r="BH21" i="4"/>
  <c r="BH16" i="4"/>
  <c r="BH11" i="4"/>
  <c r="BH29" i="4"/>
  <c r="BH25" i="4"/>
  <c r="BI7" i="4"/>
  <c r="BH12" i="4"/>
  <c r="BH17" i="4"/>
  <c r="BI6" i="4"/>
  <c r="BH14" i="4"/>
  <c r="BH13" i="4"/>
  <c r="BH24" i="4"/>
  <c r="BH28" i="4"/>
  <c r="BH9" i="4"/>
  <c r="AX18" i="4"/>
  <c r="AZ27" i="4"/>
  <c r="AZ29" i="4"/>
  <c r="AX12" i="4"/>
  <c r="AX13" i="4"/>
  <c r="AZ5" i="4"/>
  <c r="AX26" i="4"/>
  <c r="AX10" i="4"/>
  <c r="AX21" i="4"/>
  <c r="AX23" i="4"/>
  <c r="AX25" i="4"/>
  <c r="AZ26" i="4"/>
  <c r="AX11" i="4"/>
  <c r="AX17" i="4"/>
  <c r="AX20" i="4"/>
  <c r="AX16" i="4"/>
  <c r="AZ12" i="4"/>
  <c r="AZ16" i="4"/>
  <c r="AX5" i="4"/>
  <c r="AZ21" i="4"/>
  <c r="AX28" i="4"/>
  <c r="AZ13" i="4"/>
  <c r="AZ23" i="4"/>
  <c r="AX7" i="4"/>
  <c r="AZ9" i="4"/>
  <c r="AX6" i="4"/>
  <c r="AX27" i="4"/>
  <c r="AZ18" i="4"/>
  <c r="AX24" i="4"/>
  <c r="AZ17" i="4"/>
  <c r="AX29" i="4"/>
  <c r="AX14" i="4"/>
  <c r="AX9" i="4"/>
  <c r="AX19" i="4"/>
  <c r="AZ14" i="4"/>
  <c r="AZ24" i="4"/>
  <c r="AZ19" i="4"/>
  <c r="AZ7" i="4"/>
  <c r="AZ25" i="4"/>
  <c r="AZ11" i="4"/>
  <c r="AZ20" i="4"/>
  <c r="AZ6" i="4"/>
  <c r="AZ28" i="4"/>
  <c r="AZ10" i="4"/>
  <c r="BI16" i="4" l="1"/>
  <c r="BI17" i="4"/>
  <c r="BI12" i="4"/>
  <c r="BI24" i="4"/>
  <c r="BI13" i="4"/>
  <c r="BI28" i="4"/>
  <c r="BI29" i="4"/>
  <c r="BI27" i="4"/>
  <c r="BI18" i="4"/>
  <c r="BI10" i="4"/>
  <c r="BI19" i="4"/>
  <c r="BI14" i="4"/>
  <c r="BI11" i="4"/>
  <c r="BI25" i="4"/>
  <c r="BI21" i="4"/>
  <c r="BI26" i="4"/>
  <c r="BI9" i="4"/>
  <c r="BI20" i="4"/>
  <c r="BI23" i="4"/>
  <c r="AY29" i="4"/>
  <c r="AY9" i="4"/>
  <c r="AY7" i="4"/>
  <c r="BA6" i="4"/>
  <c r="BA14" i="4"/>
  <c r="AY16" i="4"/>
  <c r="BA10" i="4"/>
  <c r="AY23" i="4"/>
  <c r="BA25" i="4"/>
  <c r="BA20" i="4"/>
  <c r="BA7" i="4"/>
  <c r="BA18" i="4"/>
  <c r="BA9" i="4"/>
  <c r="BA23" i="4"/>
  <c r="AY28" i="4"/>
  <c r="BA16" i="4"/>
  <c r="BA11" i="4"/>
  <c r="BA19" i="4"/>
  <c r="AY24" i="4"/>
  <c r="AY27" i="4"/>
  <c r="BA13" i="4"/>
  <c r="BA21" i="4"/>
  <c r="BA12" i="4"/>
  <c r="BA5" i="4"/>
  <c r="BA28" i="4"/>
  <c r="BA24" i="4"/>
  <c r="BA17" i="4"/>
  <c r="BA26" i="4"/>
  <c r="BA29" i="4"/>
  <c r="AY26" i="4"/>
  <c r="BA27" i="4"/>
  <c r="AY25" i="4"/>
  <c r="AY13" i="4"/>
  <c r="AY11" i="4"/>
  <c r="AY10" i="4"/>
  <c r="AY14" i="4"/>
  <c r="AY12" i="4"/>
  <c r="AY21" i="4"/>
  <c r="AY17" i="4"/>
  <c r="AY20" i="4"/>
  <c r="AY19" i="4"/>
  <c r="AY18" i="4"/>
  <c r="AY6" i="4"/>
  <c r="AY5" i="4"/>
  <c r="FU29" i="3" l="1"/>
  <c r="FU28" i="3"/>
  <c r="FU27" i="3"/>
  <c r="FU26" i="3"/>
  <c r="FU25" i="3"/>
  <c r="FU24" i="3"/>
  <c r="FU23" i="3"/>
  <c r="FU14" i="3"/>
  <c r="FU13" i="3"/>
  <c r="FU12" i="3"/>
  <c r="FU11" i="3"/>
  <c r="FU10" i="3"/>
  <c r="FU9" i="3"/>
  <c r="FU21" i="3"/>
  <c r="FU20" i="3"/>
  <c r="FU19" i="3"/>
  <c r="FU18" i="3"/>
  <c r="FU17" i="3"/>
  <c r="FU16" i="3"/>
  <c r="FU7" i="3"/>
  <c r="FU6" i="3"/>
  <c r="FR29" i="3"/>
  <c r="FR28" i="3"/>
  <c r="FR27" i="3"/>
  <c r="FR26" i="3"/>
  <c r="FR25" i="3"/>
  <c r="FR24" i="3"/>
  <c r="FR23" i="3"/>
  <c r="FR21" i="3"/>
  <c r="FR20" i="3"/>
  <c r="FR19" i="3"/>
  <c r="FR18" i="3"/>
  <c r="FR17" i="3"/>
  <c r="FR16" i="3"/>
  <c r="FR14" i="3"/>
  <c r="FR13" i="3"/>
  <c r="FR12" i="3"/>
  <c r="FR11" i="3"/>
  <c r="FR10" i="3"/>
  <c r="FR9" i="3"/>
  <c r="FR7" i="3"/>
  <c r="FR6" i="3"/>
  <c r="FO29" i="3"/>
  <c r="GB29" i="3" s="1"/>
  <c r="FO28" i="3"/>
  <c r="GB28" i="3" s="1"/>
  <c r="FO27" i="3"/>
  <c r="GB27" i="3" s="1"/>
  <c r="FO26" i="3"/>
  <c r="GB26" i="3" s="1"/>
  <c r="FO25" i="3"/>
  <c r="GB25" i="3" s="1"/>
  <c r="FO24" i="3"/>
  <c r="GB24" i="3" s="1"/>
  <c r="FO23" i="3"/>
  <c r="GB23" i="3" s="1"/>
  <c r="FO14" i="3"/>
  <c r="GB14" i="3" s="1"/>
  <c r="FO13" i="3"/>
  <c r="GB13" i="3" s="1"/>
  <c r="FO12" i="3"/>
  <c r="GB12" i="3" s="1"/>
  <c r="FO11" i="3"/>
  <c r="GB11" i="3" s="1"/>
  <c r="FO10" i="3"/>
  <c r="GB10" i="3" s="1"/>
  <c r="FO9" i="3"/>
  <c r="GB9" i="3" s="1"/>
  <c r="FO21" i="3"/>
  <c r="GB21" i="3" s="1"/>
  <c r="FO20" i="3"/>
  <c r="GB20" i="3" s="1"/>
  <c r="FO19" i="3"/>
  <c r="GB19" i="3" s="1"/>
  <c r="FO18" i="3"/>
  <c r="GB18" i="3" s="1"/>
  <c r="FO17" i="3"/>
  <c r="GB17" i="3" s="1"/>
  <c r="FO16" i="3"/>
  <c r="GB16" i="3" s="1"/>
  <c r="FO7" i="3"/>
  <c r="GB7" i="3" s="1"/>
  <c r="FO6" i="3"/>
  <c r="FS5" i="3" l="1"/>
  <c r="GC9" i="3"/>
  <c r="GC26" i="3"/>
  <c r="FS7" i="3"/>
  <c r="FQ13" i="3"/>
  <c r="FP18" i="3"/>
  <c r="FS10" i="3"/>
  <c r="FT10" i="3"/>
  <c r="FT26" i="3"/>
  <c r="FP23" i="3"/>
  <c r="FS12" i="3"/>
  <c r="FT23" i="3"/>
  <c r="GG5" i="3"/>
  <c r="FS25" i="3"/>
  <c r="GC18" i="3"/>
  <c r="FS19" i="3"/>
  <c r="GC10" i="3"/>
  <c r="FS11" i="3"/>
  <c r="FS21" i="3"/>
  <c r="FP12" i="3"/>
  <c r="FS13" i="3"/>
  <c r="FS26" i="3"/>
  <c r="GC19" i="3"/>
  <c r="GC23" i="3"/>
  <c r="FS9" i="3"/>
  <c r="FS14" i="3"/>
  <c r="GC24" i="3"/>
  <c r="FT9" i="3"/>
  <c r="FS16" i="3"/>
  <c r="FS27" i="3"/>
  <c r="GC25" i="3"/>
  <c r="GC14" i="3"/>
  <c r="GC16" i="3"/>
  <c r="GC20" i="3"/>
  <c r="GC11" i="3"/>
  <c r="GC27" i="3"/>
  <c r="GC17" i="3"/>
  <c r="GC21" i="3"/>
  <c r="GC28" i="3"/>
  <c r="FQ26" i="3"/>
  <c r="GB6" i="3"/>
  <c r="GC6" i="3" s="1"/>
  <c r="GC13" i="3"/>
  <c r="GC29" i="3"/>
  <c r="FV10" i="3"/>
  <c r="FW27" i="3"/>
  <c r="FV16" i="3"/>
  <c r="FV14" i="3"/>
  <c r="FW17" i="3"/>
  <c r="FW18" i="3"/>
  <c r="FV19" i="3"/>
  <c r="FV6" i="3"/>
  <c r="GE5" i="3"/>
  <c r="FW11" i="3"/>
  <c r="FW12" i="3"/>
  <c r="FW13" i="3"/>
  <c r="FV20" i="3"/>
  <c r="FW24" i="3"/>
  <c r="FW6" i="3"/>
  <c r="FP17" i="3"/>
  <c r="FT27" i="3"/>
  <c r="FW29" i="3"/>
  <c r="FQ25" i="3"/>
  <c r="FP26" i="3"/>
  <c r="FS29" i="3"/>
  <c r="FQ29" i="3"/>
  <c r="FW23" i="3"/>
  <c r="GE7" i="3"/>
  <c r="FP21" i="3"/>
  <c r="FQ21" i="3"/>
  <c r="FV24" i="3"/>
  <c r="FW28" i="3"/>
  <c r="CG14" i="18"/>
  <c r="CG19" i="18"/>
  <c r="CG25" i="18"/>
  <c r="CG11" i="18"/>
  <c r="CG12" i="18"/>
  <c r="CG26" i="18"/>
  <c r="CG29" i="18"/>
  <c r="CG30" i="18"/>
  <c r="CG7" i="18"/>
  <c r="CG15" i="18"/>
  <c r="CG20" i="18"/>
  <c r="CG22" i="18"/>
  <c r="CG8" i="18"/>
  <c r="CG13" i="18"/>
  <c r="CG21" i="18"/>
  <c r="CG24" i="18"/>
  <c r="CG10" i="18"/>
  <c r="CG18" i="18"/>
  <c r="CG28" i="18"/>
  <c r="CG17" i="18"/>
  <c r="CG27" i="18"/>
  <c r="FW10" i="3"/>
  <c r="FW20" i="3"/>
  <c r="FW16" i="3"/>
  <c r="FV28" i="3"/>
  <c r="FW19" i="3"/>
  <c r="FW14" i="3"/>
  <c r="FW5" i="3"/>
  <c r="FT21" i="3"/>
  <c r="FT18" i="3"/>
  <c r="FS23" i="3"/>
  <c r="FT13" i="3"/>
  <c r="FS17" i="3"/>
  <c r="FS18" i="3"/>
  <c r="FT5" i="3"/>
  <c r="FQ27" i="3"/>
  <c r="FQ16" i="3"/>
  <c r="FQ20" i="3"/>
  <c r="FQ12" i="3"/>
  <c r="FQ14" i="3"/>
  <c r="FP9" i="3"/>
  <c r="FQ18" i="3"/>
  <c r="FQ7" i="3"/>
  <c r="FQ9" i="3"/>
  <c r="FQ10" i="3"/>
  <c r="FQ17" i="3"/>
  <c r="FQ5" i="3"/>
  <c r="FV9" i="3"/>
  <c r="FP11" i="3"/>
  <c r="FP6" i="3"/>
  <c r="FW7" i="3"/>
  <c r="FW9" i="3"/>
  <c r="FV11" i="3"/>
  <c r="FP13" i="3"/>
  <c r="FT14" i="3"/>
  <c r="FS20" i="3"/>
  <c r="FT20" i="3"/>
  <c r="FV5" i="3"/>
  <c r="FQ6" i="3"/>
  <c r="FP7" i="3"/>
  <c r="FT7" i="3"/>
  <c r="FT11" i="3"/>
  <c r="FV12" i="3"/>
  <c r="FV13" i="3"/>
  <c r="FP14" i="3"/>
  <c r="FP16" i="3"/>
  <c r="FT17" i="3"/>
  <c r="FQ23" i="3"/>
  <c r="FT24" i="3"/>
  <c r="FS24" i="3"/>
  <c r="FP19" i="3"/>
  <c r="FQ19" i="3"/>
  <c r="FV21" i="3"/>
  <c r="FW21" i="3"/>
  <c r="FP5" i="3"/>
  <c r="FS6" i="3"/>
  <c r="FV7" i="3"/>
  <c r="FP10" i="3"/>
  <c r="FT12" i="3"/>
  <c r="FT16" i="3"/>
  <c r="FV17" i="3"/>
  <c r="GG19" i="3"/>
  <c r="FT19" i="3"/>
  <c r="FW25" i="3"/>
  <c r="FV25" i="3"/>
  <c r="FT6" i="3"/>
  <c r="FQ11" i="3"/>
  <c r="FV18" i="3"/>
  <c r="FP20" i="3"/>
  <c r="FV23" i="3"/>
  <c r="FQ24" i="3"/>
  <c r="FP25" i="3"/>
  <c r="FT25" i="3"/>
  <c r="FW26" i="3"/>
  <c r="FV27" i="3"/>
  <c r="FQ28" i="3"/>
  <c r="FP29" i="3"/>
  <c r="FT29" i="3"/>
  <c r="FP27" i="3"/>
  <c r="FS28" i="3"/>
  <c r="FV29" i="3"/>
  <c r="FP24" i="3"/>
  <c r="FV26" i="3"/>
  <c r="FP28" i="3"/>
  <c r="FT28" i="3"/>
  <c r="FX26" i="3" l="1"/>
  <c r="FX5" i="3"/>
  <c r="GG7" i="3"/>
  <c r="FZ23" i="3"/>
  <c r="FZ13" i="3"/>
  <c r="GC7" i="3"/>
  <c r="FX10" i="3"/>
  <c r="FX20" i="3"/>
  <c r="FX21" i="3"/>
  <c r="FZ26" i="3"/>
  <c r="FZ29" i="3"/>
  <c r="FX19" i="3"/>
  <c r="FZ10" i="3"/>
  <c r="FZ27" i="3"/>
  <c r="FX25" i="3"/>
  <c r="FX16" i="3"/>
  <c r="FZ21" i="3"/>
  <c r="FX14" i="3"/>
  <c r="FX17" i="3"/>
  <c r="FX12" i="3"/>
  <c r="GC5" i="3"/>
  <c r="GH5" i="3" s="1"/>
  <c r="GE6" i="3"/>
  <c r="GE17" i="3"/>
  <c r="FX11" i="3"/>
  <c r="FX29" i="3"/>
  <c r="FX28" i="3"/>
  <c r="GG29" i="3"/>
  <c r="GG10" i="3"/>
  <c r="FX9" i="3"/>
  <c r="GE10" i="3"/>
  <c r="GE27" i="3"/>
  <c r="GG27" i="3"/>
  <c r="GE29" i="3"/>
  <c r="FX27" i="3"/>
  <c r="CH28" i="18"/>
  <c r="CH27" i="18"/>
  <c r="CH8" i="18"/>
  <c r="CH7" i="18"/>
  <c r="CH24" i="18"/>
  <c r="CH13" i="18"/>
  <c r="CH30" i="18"/>
  <c r="CH26" i="18"/>
  <c r="CH17" i="18"/>
  <c r="CH12" i="18"/>
  <c r="CH10" i="18"/>
  <c r="CH14" i="18"/>
  <c r="CH18" i="18"/>
  <c r="CH19" i="18"/>
  <c r="CH25" i="18"/>
  <c r="CH20" i="18"/>
  <c r="CH29" i="18"/>
  <c r="CH21" i="18"/>
  <c r="CH11" i="18"/>
  <c r="CH22" i="18"/>
  <c r="CH6" i="18"/>
  <c r="CH15" i="18"/>
  <c r="GE23" i="3"/>
  <c r="GE28" i="3"/>
  <c r="GE25" i="3"/>
  <c r="FX23" i="3"/>
  <c r="GE26" i="3"/>
  <c r="GE24" i="3"/>
  <c r="GE11" i="3"/>
  <c r="GE14" i="3"/>
  <c r="GE13" i="3"/>
  <c r="GE9" i="3"/>
  <c r="FX13" i="3"/>
  <c r="GE12" i="3"/>
  <c r="FZ25" i="3"/>
  <c r="GE21" i="3"/>
  <c r="GE19" i="3"/>
  <c r="GH19" i="3" s="1"/>
  <c r="FX18" i="3"/>
  <c r="GE18" i="3"/>
  <c r="GE20" i="3"/>
  <c r="GE16" i="3"/>
  <c r="FZ9" i="3"/>
  <c r="FX7" i="3"/>
  <c r="FZ24" i="3"/>
  <c r="GG28" i="3"/>
  <c r="FX24" i="3"/>
  <c r="GG25" i="3"/>
  <c r="GG23" i="3"/>
  <c r="FZ18" i="3"/>
  <c r="GG26" i="3"/>
  <c r="GG24" i="3"/>
  <c r="GG17" i="3"/>
  <c r="GG20" i="3"/>
  <c r="GG18" i="3"/>
  <c r="GG16" i="3"/>
  <c r="GG21" i="3"/>
  <c r="GG11" i="3"/>
  <c r="GG12" i="3"/>
  <c r="GG14" i="3"/>
  <c r="GG13" i="3"/>
  <c r="GG9" i="3"/>
  <c r="FZ11" i="3"/>
  <c r="FZ5" i="3"/>
  <c r="FZ7" i="3"/>
  <c r="FZ12" i="3"/>
  <c r="GG6" i="3"/>
  <c r="FZ20" i="3"/>
  <c r="FZ28" i="3"/>
  <c r="FZ14" i="3"/>
  <c r="FZ17" i="3"/>
  <c r="FZ6" i="3"/>
  <c r="FX6" i="3"/>
  <c r="FZ19" i="3"/>
  <c r="FZ16" i="3"/>
  <c r="GC12" i="3"/>
  <c r="GH7" i="3" l="1"/>
  <c r="GH13" i="3"/>
  <c r="GH14" i="3"/>
  <c r="GH20" i="3"/>
  <c r="FY18" i="3"/>
  <c r="GH12" i="3"/>
  <c r="GH11" i="3"/>
  <c r="GH21" i="3"/>
  <c r="GH29" i="3"/>
  <c r="GH17" i="3"/>
  <c r="GH28" i="3"/>
  <c r="GH27" i="3"/>
  <c r="GH6" i="3"/>
  <c r="GH16" i="3"/>
  <c r="GH25" i="3"/>
  <c r="GH9" i="3"/>
  <c r="GH24" i="3"/>
  <c r="GH10" i="3"/>
  <c r="GH18" i="3"/>
  <c r="GH26" i="3"/>
  <c r="GH23" i="3"/>
  <c r="FY20" i="3"/>
  <c r="FY13" i="3"/>
  <c r="FY24" i="3"/>
  <c r="FY11" i="3"/>
  <c r="FY25" i="3"/>
  <c r="GA19" i="3"/>
  <c r="FY12" i="3"/>
  <c r="GA13" i="3"/>
  <c r="FY7" i="3"/>
  <c r="GA23" i="3"/>
  <c r="FY14" i="3"/>
  <c r="GA6" i="3"/>
  <c r="GA20" i="3"/>
  <c r="GA24" i="3"/>
  <c r="GA25" i="3"/>
  <c r="FY23" i="3"/>
  <c r="GA26" i="3"/>
  <c r="FY28" i="3"/>
  <c r="GA16" i="3"/>
  <c r="GA17" i="3"/>
  <c r="GA5" i="3"/>
  <c r="GA29" i="3"/>
  <c r="GA10" i="3"/>
  <c r="GA14" i="3"/>
  <c r="GA12" i="3"/>
  <c r="GA11" i="3"/>
  <c r="GA9" i="3"/>
  <c r="GA27" i="3"/>
  <c r="GA21" i="3"/>
  <c r="GA28" i="3"/>
  <c r="GA7" i="3"/>
  <c r="GA18" i="3"/>
  <c r="FY27" i="3"/>
  <c r="FY29" i="3"/>
  <c r="FY26" i="3"/>
  <c r="FY10" i="3"/>
  <c r="FY9" i="3"/>
  <c r="FY19" i="3"/>
  <c r="FY16" i="3"/>
  <c r="FY21" i="3"/>
  <c r="FY17" i="3"/>
  <c r="FY6" i="3"/>
  <c r="FY5" i="3"/>
  <c r="GI6" i="3" l="1"/>
  <c r="GI9" i="3"/>
  <c r="GI7" i="3"/>
  <c r="GI5" i="3"/>
  <c r="GI27" i="3"/>
  <c r="GI18" i="3"/>
  <c r="GI24" i="3"/>
  <c r="GI26" i="3"/>
  <c r="GI10" i="3"/>
  <c r="GI19" i="3"/>
  <c r="GI29" i="3"/>
  <c r="GI20" i="3"/>
  <c r="GI13" i="3"/>
  <c r="GI17" i="3"/>
  <c r="GI14" i="3"/>
  <c r="GI16" i="3"/>
  <c r="GI12" i="3"/>
  <c r="GI23" i="3"/>
  <c r="GI25" i="3"/>
  <c r="GI21" i="3"/>
  <c r="GI28" i="3"/>
  <c r="GI11" i="3"/>
</calcChain>
</file>

<file path=xl/sharedStrings.xml><?xml version="1.0" encoding="utf-8"?>
<sst xmlns="http://schemas.openxmlformats.org/spreadsheetml/2006/main" count="2018" uniqueCount="160">
  <si>
    <t xml:space="preserve"> </t>
  </si>
  <si>
    <t xml:space="preserve">  сферы деятельности </t>
  </si>
  <si>
    <t>экономическое развитие</t>
  </si>
  <si>
    <t>дошкольное образование</t>
  </si>
  <si>
    <t>общее и дополнительное образование</t>
  </si>
  <si>
    <t>культура</t>
  </si>
  <si>
    <t>жилищное строительство и обеспечение граждан жильем</t>
  </si>
  <si>
    <t>жилищно-коммунальное хозяйство</t>
  </si>
  <si>
    <t>организация муниципального управления</t>
  </si>
  <si>
    <t>энергосбережение и повышение энергетической эффективности</t>
  </si>
  <si>
    <t>1.Число субъектов малого и среднего предпринимательства в расчете на 10 тыс. человек населения (единиц)</t>
  </si>
  <si>
    <t>2. Доля среднесписочной численности работников (без внешних совместителей) малых и средних предпирятий в среднесписочной численности работников (без внешних совместителей) всех предприятий и организаций (%)</t>
  </si>
  <si>
    <t>3. Объём инвестиций в основной капитал (за исключением бюджетных средств)  в расчете на одного жителя (рублей)</t>
  </si>
  <si>
    <t>4. Доля площади земельных участков, являющимися объектами налогообложения земельным налогом, в общей площади территорий городского округа (муниципального района) (%)</t>
  </si>
  <si>
    <t>5. Доля прибыльных сельскохозяйственных организаций в общем их числе (%)</t>
  </si>
  <si>
    <t>6. Доля протяженности автомобильных дорог общего пользования местного назначения, не отвечающих нормативным требованиям, в общей протяженности  автомобильных дорог общего пользования местного назначения (%)</t>
  </si>
  <si>
    <t>7. Доля населения, проживающего в населенных пунктах, не имеющих регулярного автобусного  и (или) ж/д сообщения с административным центром городского округа (муницип.р-на), в общей числ-ти населения городского округа (муницип.р-на) (%)</t>
  </si>
  <si>
    <t>9. Доля детей в возрасте 1-6 лет, получающих дошкольную образовательную услугу и (или) услугу по их содержанию в муниципальных образовательных учреждениях,  в общей численности детей в возрасте 1-6 лет (%)</t>
  </si>
  <si>
    <t>10. Доля детей в возрасте 1-6 лет, стоящих на учете для определения в муниципальные дошкольные  образовательные учреждения,  в общей численности детей в возрасте 1-6 лет (%)</t>
  </si>
  <si>
    <t>11. Доля муниципальных  дошкольных  образовательных учреждений, здания которых находятся в аварийном состоянии или требуют капитального ремонта,  в общем числе муниципальных  дошкольных  образовательных учреждений (%)</t>
  </si>
  <si>
    <t>24 Общая площадь жилых помещений, приходящаяся в среднем на одного жителя,  всего  (кв.метров)</t>
  </si>
  <si>
    <t>24.1.Общая площадь жилых помещений, приходящаяся в среднем на одного жителя,   введенная в действие за один год (кв.метров)</t>
  </si>
  <si>
    <t>25. Площадь земельных участков, предоставленных для строительства в расчете на 10 тыс. человек населения, всего (гектаров)</t>
  </si>
  <si>
    <t>25.1.  Площадь земельных участков, предоставленных для строительства в расчете на 10 тыс. человек населения, для жилищного строительства,  индивидуального строительства и комплексного освоения в целях жилищного строительства (гектаров)</t>
  </si>
  <si>
    <t>26.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 о результатах торгов (конкурсов, аукционов) не было получено разрешение на ввод в эксплуатацию объектов жилищного строительства в течении 3 лет (кв.метров)</t>
  </si>
  <si>
    <t>26.1. Площадь земельных участков, предоставленных для строительства, в отношении которых с даты принятия решения о предостоставлении земельного участка или подписания протокола  о результатах торгов (конкурсов, аукционов) не было получено разрешение на ввод в эксплуатацию иных объектов капитального строительства в течении 5 лет (кв.метров)</t>
  </si>
  <si>
    <t>27. Доля многоквартирных домов, в которых собственники помещений выбрали и реализуют один из способов управления многоквартирными  домами, в общем числе многоквартирных  домов, в которых собственники помещений должны выбрать способ управления данными домами (%)</t>
  </si>
  <si>
    <t>28. Доля орг. комун. комплекса, осущ-х производство товаров, оказание услуг по водо-, тепло-, газо-, электроснабжению, водоотв-ю, очистке сточных вод, утилизации (захоронению) ТБО и использующих объекты коммун.инфрастр-ры на праве частной собст-ти, по договору аренды или концессии, участие субъекта РФ и (или) гор.округа (муницип.р-на) в устав. капитале которых составляет не более 25 %, в общем числе орг. комун. комплекса, осущ-х свою деятельность на территории гор. округа (муниц. р-на) (%)</t>
  </si>
  <si>
    <t>29. Доля многоквартирных домов, расположенных на земельных участках, в отношении которых осуществлен государственный кадастровый учет (%)</t>
  </si>
  <si>
    <t>30. Доля населения, получившего жилые помещения и улучшившего жилищные условия в отчетном году, в общей численности населения, состоявшего на учете в качестве нуждающегося в жилых помещениях (%)</t>
  </si>
  <si>
    <t>31. Доля налоговых и неналоговых доходов местного бюджета (за искл.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 (%)</t>
  </si>
  <si>
    <t>32. Доля основных фондов организаций муниципальной формы собственности, находящихся в стадии банкротства, в основных фондах организаций  муниципальной формы собственности (на конец года по полной учетной стоимости) (%)</t>
  </si>
  <si>
    <t>33. Объем не завершенного в установленные сроки строительства, осуществляемого за счет средств бюджета городского округа (муниципального района) (тыс. рублей)</t>
  </si>
  <si>
    <t xml:space="preserve">34. 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 (%)  </t>
  </si>
  <si>
    <t>35. Расходы бюджета муниципального образования на содержание работников ОМСУ в расчете на одного жителя муниципального образования (рублей)</t>
  </si>
  <si>
    <t xml:space="preserve">36. 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 (да-1/нет-0) </t>
  </si>
  <si>
    <t>38. Среднегодовая численность постоянного населения (тыс. человек)</t>
  </si>
  <si>
    <t>39. Удельная величина потребления в многоквартирных домах электрической энергии (кВт/ч на 1 проживающего)</t>
  </si>
  <si>
    <t>39.1. Удельная величина потребления в многоквартирных домах тепловой энергии (Гкал на 1 кв.метр общей площади)</t>
  </si>
  <si>
    <t>39.2. Удельная величина потребления в многоквартирных домах горячей воды (куб. метров на 1 проживающего)</t>
  </si>
  <si>
    <t>39.3. Удельная величина потребления в многоквартирных домах холдной воды (куб. метров на 1 проживающего)</t>
  </si>
  <si>
    <t>39.4. Удельная величина потребления в многоквартирных домах природного газа (куб. метров на 1 проживающего)</t>
  </si>
  <si>
    <t>40. Удельная величина потребления муниципальными бюджетными учреждениями электрической энергии (кВт/ч на 1 человека населения)</t>
  </si>
  <si>
    <t>40.1. Удельная величина потребления муниципальными бюджетными учреждениями тепловой энергии (Гкал на кв. метр общей площади)</t>
  </si>
  <si>
    <t>40.2. Удельная величина потребления муниципальными бюджетными учреждениями горячей воды (куб. метров на 1 человека населения)</t>
  </si>
  <si>
    <t>40.4. Удельная величина потребления муниципальными бюджетными учреждениями природного газа (куб. метров на 1 человека населения)</t>
  </si>
  <si>
    <t xml:space="preserve">первая группа </t>
  </si>
  <si>
    <t>городской округ "Город Белгород"</t>
  </si>
  <si>
    <t>Губкинский городской округ</t>
  </si>
  <si>
    <t>Старооскольский городской округ</t>
  </si>
  <si>
    <t xml:space="preserve">вторая группа </t>
  </si>
  <si>
    <t>Белгородский район</t>
  </si>
  <si>
    <t>Корочанский район</t>
  </si>
  <si>
    <t>Красногвардейский район</t>
  </si>
  <si>
    <t>Прохоровский район</t>
  </si>
  <si>
    <t xml:space="preserve">третья группа </t>
  </si>
  <si>
    <t>Борисовский район</t>
  </si>
  <si>
    <t>Вейделевский район</t>
  </si>
  <si>
    <t>Волоконовский район</t>
  </si>
  <si>
    <t>Ивнянский район</t>
  </si>
  <si>
    <t>Красненский район</t>
  </si>
  <si>
    <t>Краснояружский район</t>
  </si>
  <si>
    <t>Ракитянский район</t>
  </si>
  <si>
    <t>Чернянский район</t>
  </si>
  <si>
    <t>(0,4)</t>
  </si>
  <si>
    <t>(0,3)</t>
  </si>
  <si>
    <t>Ровеньский район</t>
  </si>
  <si>
    <t>физическая культура</t>
  </si>
  <si>
    <t xml:space="preserve">четвертая группа </t>
  </si>
  <si>
    <t xml:space="preserve">37. Удовлетворенность населения деятельностью ОМСУ городского оруга (муниципальго раона) (процентов от цисла опрошенных)                                                                                                                                 </t>
  </si>
  <si>
    <t>физическая культура и спорт</t>
  </si>
  <si>
    <t>Муниципальные образования области</t>
  </si>
  <si>
    <t>I.  экономическое развитие</t>
  </si>
  <si>
    <t>общеее и дополнительное образование</t>
  </si>
  <si>
    <t>ЖКХ</t>
  </si>
  <si>
    <t>12. Доля выпускников муниципальных    общеобразовательных учреждений, не получивших аттестат о среднем (полном) образовании,  в общей численности  выпускников муниципальных   общеобразовательных учреждений (%)</t>
  </si>
  <si>
    <t>13.  Доля  муниципальных    общеобразовательных учреждений, соответствующим современным требованиям обучения,  в общем количестве  муниципальных   общеобразовательных учреждений (%)</t>
  </si>
  <si>
    <t>14. Доля  муниципальных    общеобразовательных учреждений, здания которых находятся в аварийном состоянии или требуют капитального ремонта,  в общем количестве  муниципальных   общеобразовательных учреждений (%)</t>
  </si>
  <si>
    <t>15. Доля  детей первой и второй групп здоровья, в общей численности обучающихся в  муниципальных   общеобразовательных учреждениях (%)</t>
  </si>
  <si>
    <t>16. Доля  обучающихся в  муниципальных   общеобразовательных учреждениях,  занимающихся во вторую (третью) смену, в общей численности обучающихся в  муниципальных   общеобразовательных учреждениях (%)</t>
  </si>
  <si>
    <t>17. Расходы бюджета муниципального   образования на общее образование  в расчете на 1 обучающегося, в  муниципальных   общеобразовательных учреждениях (тыс.рублей)</t>
  </si>
  <si>
    <t>18. Доля детей в возрасте 5-18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 (%)</t>
  </si>
  <si>
    <t>19.  Уровень фактической обеспеченности учреждениями культуры от нормативной потребности клубами и учреждениями клубного типа (%)</t>
  </si>
  <si>
    <t>19.1. Уровень фактической обеспеченности учреждениями культуры от нормативной потребности библиотеками (%)</t>
  </si>
  <si>
    <t>19.2. Уровень фактической обеспеченности учреждениями культуры от нормативной потребности парками культуры и отдыха  (%)</t>
  </si>
  <si>
    <t>20. Доля муниципальных учреждений культуры, здания которых находятся в аварийном состоянии или требуют капитального ремонта, в общем числе муниципальных учреждений культуры (%)</t>
  </si>
  <si>
    <t>21. Доля объектов культурного наследия, находящихся в муниципальной собственности  и требующих консервации или реставрации, в общем количестве объектов культурного наследия, находящихся в муниципальной собственности (%)</t>
  </si>
  <si>
    <t>22. Доля населения, систематически занимающегося физической культурой и спортом (%)</t>
  </si>
  <si>
    <t>23. Доля обучающихся, систематически занимающихся физической культурой и спортом (%)</t>
  </si>
  <si>
    <t>Показатели эффективности</t>
  </si>
  <si>
    <t>показатели эффективности</t>
  </si>
  <si>
    <t>Независимая оценка качества условий оказания услуг муниципальными организациями</t>
  </si>
  <si>
    <t>41.1. Результаты независимой оценки качества условий оказания услуг муниципальными организациями по муниципальному образованию в целом (балл)</t>
  </si>
  <si>
    <t>Алексеевский городской округ</t>
  </si>
  <si>
    <t xml:space="preserve"> Валуйский городской округ</t>
  </si>
  <si>
    <t>Новооскольский городской округ</t>
  </si>
  <si>
    <t>Шебекинский городской округ</t>
  </si>
  <si>
    <t>Яковлевский городской округ</t>
  </si>
  <si>
    <t>Грайворонский городской округ</t>
  </si>
  <si>
    <t xml:space="preserve">ранг 
по
1-му
критерию
</t>
  </si>
  <si>
    <t>Суммарная 
ранговая
 оценка</t>
  </si>
  <si>
    <t>Итоговый 
ранг</t>
  </si>
  <si>
    <t>40.3. Удельная величина потребления муниципальными бюджетными учреждениями холодной воды (куб. метров на 1 человека населения)</t>
  </si>
  <si>
    <t>Наименование 
муниципального
 образования
 области</t>
  </si>
  <si>
    <t>41.3.  Результаты независимой оценки качества условий оказания услуг муниципальными организациями   По отрасли «Образование» (балл)</t>
  </si>
  <si>
    <t>ОЦЕНКА ЭФФЕКТИВНОСТИ ДЕЯТЕЛЬНОСТИ ОРГАНОВ МЕСТНОГО САМОУПРАВЛЕНИЯ
 ГОРОДСКИХ ОКРУГОВ И МУНИЦИПАЛЬНЫХ РАЙОНОВ БЕЛГОРОДСКОЙ ОБЛАСТИ ЗА 2022г. 
 (постановление Губернатора области от  02 августа 2018 года № 80)</t>
  </si>
  <si>
    <t xml:space="preserve">сумма 
ранговых 
оценок  
по  1-му 
критерию
</t>
  </si>
  <si>
    <t>сумма 
ранговых 
оценок  
  по  2-му 
 критерию</t>
  </si>
  <si>
    <t>сумма 
ранговых 
оценок  
по  3-му 
 критерию</t>
  </si>
  <si>
    <t>Итоговая
 ранговая
оценка
(сумма 
ранговых
 оценок 
по отрасли)</t>
  </si>
  <si>
    <t>ранг
 по  2-му 
 критерию</t>
  </si>
  <si>
    <t>ранг
 по   3-му 
 критерию</t>
  </si>
  <si>
    <t>Итоговый 
ранг МО 
по отрасли</t>
  </si>
  <si>
    <t xml:space="preserve">оценка по критерию 1
(сводный индекс
по динамике
роста/убыли абсолютных
достигнутых
значений 
показателей), балл </t>
  </si>
  <si>
    <t xml:space="preserve">результаты независимой оценки качества условий оказания услуг муниципальными организациями </t>
  </si>
  <si>
    <t xml:space="preserve">оценка по критерию 1
(индекс
по динамике
роста/убыли абсолютного
достигнутого
значения 
показателя), балл </t>
  </si>
  <si>
    <t xml:space="preserve">групповой
 ранг  МО         </t>
  </si>
  <si>
    <t>общий 
ранг МО</t>
  </si>
  <si>
    <t xml:space="preserve">групповая суммарная ранговая 
оценка   МО    </t>
  </si>
  <si>
    <t>итоговый
групповой
 ранг МО
по показателю</t>
  </si>
  <si>
    <t xml:space="preserve">общая суммарная ранговая
 оценка  МО     </t>
  </si>
  <si>
    <t>итоговый
общий
ранг МО
по показателю</t>
  </si>
  <si>
    <t>8.6. Среднемесячная номинальная начисленная заработная плата работников муниципальных учреждений физической культуры и спорта  (рублей)</t>
  </si>
  <si>
    <t>8.5. Среднемесячная номинальная начисленная заработная плата работников муниципальных учреждений культуры и исскуства  (рублей)</t>
  </si>
  <si>
    <t>8.4. Среднемесячная номинальная начисленная заработная плата учителей  муниципальных общеобразовательных учреждений  (рублей)</t>
  </si>
  <si>
    <t>8.3. Среднемесячная номинальная начисленная заработная плата работников муниципальных общеобразовательных учреждений (рублей)</t>
  </si>
  <si>
    <t>8.2. Среднемесячная номинальная начисленная заработная плата работников муниципальных дошкольных образовательных учреждений (рублей)</t>
  </si>
  <si>
    <t>8.1.  Среднемесячная номинальная начисленная заработная плата работников крупных и средних предприятий и некомерческих организаций  (рублей)</t>
  </si>
  <si>
    <t>ИТОГИ ПО ОТРАСЛИ (СУММАРНЫЕ ЗНАЧЕНИЯ  КРИТЕРИАЛЬНЫХ ОЦЕНОК ПОКАЗАТЕЛЕЙ)</t>
  </si>
  <si>
    <t>итоговый
групповой
 ранг МО
по отрасли</t>
  </si>
  <si>
    <t>итоговый
общий
ранг МО
по отрасли</t>
  </si>
  <si>
    <t>*  отсутствуют организации сельскохозяйственного назначения</t>
  </si>
  <si>
    <t>*</t>
  </si>
  <si>
    <t xml:space="preserve"> * не оказываются  услуги по обеспечению горячей водой МКД</t>
  </si>
  <si>
    <t xml:space="preserve"> * не оказываются  услуги по обеспечению горячей водой МБУ</t>
  </si>
  <si>
    <t>* по итогам отчетного года НОК не проводилась</t>
  </si>
  <si>
    <t>ИТОГОВАЯ  РАНГОВАЯ ТАБЛИЦА 
ПО РЕЗУЛЬТАТАМ КОМПЛЕКСНОЙ ОЦЕНКИ  ЭФФЕКТИВНОСТИ ДЕЯТЕЛЬНОСТИ  ОРГАНОВ МЕСТНОГО САМОУПРАВЛЕНИЯ
 ГОРОДСКИХ ОКРУГОВ И МУНИЦИПАЛЬНЫХ РАЙОНОВ БЕЛГОРОДСКОЙ ОБЛАСТИ  ЗА 2022 ГОД 
(во исполнение постановления Губернатора Белгородской области от 02 августа 2018 года № 80)</t>
  </si>
  <si>
    <t>ОЦЕНКА ЭФФЕКТИВНОСТИ ДЕЯТЕЛЬНОСТИ ОРГАНОВ МЕСТНОГО САМОУПРАВЛЕНИЯ 
ГОРОДСКИХ ОКРУГОВ И МУНИЦИПАЛЬНЫХ РАЙОНОВ БЕЛГОРОДСКОЙ ОБЛАСТИ  ЗА 2022г. 
 (постановление Губернатора Белгородской области от 02 августа 2018 года № 80)</t>
  </si>
  <si>
    <t>оценка по критерию 2   (индекс
по экспертной
 оценке работы МО),
балл</t>
  </si>
  <si>
    <t>оценка по критерию 3 (индекс
по степени
достижения
целевого значения
показтеля), 
балл</t>
  </si>
  <si>
    <t xml:space="preserve">оценка по критерию 2   (сводный индекс
по экспертной
 оценке работы МО),
балл
</t>
  </si>
  <si>
    <t xml:space="preserve">оценка по критерию 3 (сводный индекс
по степени
достижения
целевых значений
показтелей), балл
</t>
  </si>
  <si>
    <t>оценка по критерию 3 (сводный индекс
по степени
достижения
целевых значений
показтелей), балл</t>
  </si>
  <si>
    <t>РЕЙТИНГ МУНИЦИПАЛЬНЫХ ОБРАЗОВАНИЙ ОБЛАСТИ 
(ПО КРИТЕРИАЛЬНЫМ СВОДНЫМ ИНДЕКСАМ С УЧЕТОМ ВЕСОВЫХ КОЭФФИЦИЕНТОВ) 
ПО ОТРАСЛИ "ЭНЕРГОСБЕРЕЖЕНИЕ И ПОВЫШЕНИЕ ЭНЕРГЕТИЧЕСКОЙ ЭФФЕКТИВНОСТИ"</t>
  </si>
  <si>
    <t>РЕЙТИНГ МУНИЦИПАЛЬНЫХ ОБРАЗОВАНИЙ ОБЛАСТИ 
(ПО КРИТЕРИАЛЬНЫМ СВОДНЫМ ИНДЕКСАМ С УЧЕТОМ ВЕСОВЫХ КОЭФФИЦИЕНТОВ) 
ПО ОТРАСЛИ "НЕЗАВИСИМАЯ ОЦЕНКА КАЧЕСТВА УСЛОВИЙ ОКАЗАНИЯ УСЛУГ МУНИЦИПАЛЬНЫМИ ОРГАНИЗАЦИЯМИ"</t>
  </si>
  <si>
    <t>РЕЙТИНГ МУНИЦИПАЛЬНЫХ ОБРАЗОВАНИЙ ОБЛАСТИ 
(ПО КРИТЕРИАЛЬНЫМ СВОДНЫМ ИНДЕКСАМ С УЧЕТОМ ВЕСОВЫХ КОЭФФИЦИЕНТОВ) 
ПО ОТРАСЛИ "ОРГАНИЗАЦИЯ МУНИЦИПАЛЬНОГО УПРАВЛЕНИЯ"</t>
  </si>
  <si>
    <t>РЕЙТИНГ МУНИЦИПАЛЬНЫХ ОБРАЗОВАНИЙ ОБЛАСТИ 
(ПО КРИТЕРИАЛЬНЫМ СВОДНЫМ ИНДЕКСАМ С УЧЕТОМ ВЕСОВЫХ КОЭФФИЦИЕНТОВ) 
ПО ОТРАСЛИ "ЖКХ"</t>
  </si>
  <si>
    <t>РЕЙТИНГ МУНИЦИПАЛЬНЫХ ОБРАЗОВАНИЙ ОБЛАСТИ 
(ПО КРИТЕРИАЛЬНЫМ СВОДНЫМ ИНДЕКСАМ С УЧЕТОМ ВЕСОВЫХ КОЭФФИЦИЕНТОВ) 
ПО ОТРАСЛИ "ЖИЛИЩНОЕ СТРОИТЕЛЬСТВО"</t>
  </si>
  <si>
    <t>РЕЙТИНГ МУНИЦИПАЛЬНЫХ ОБРАЗОВАНИЙ ОБЛАСТИ 
(ПО КРИТЕРИАЛЬНЫМ СВОДНЫМ ИНДЕКСАМ С УЧЕТОМ ВЕСОВЫХ КОЭФФИЦИЕНТОВ) 
ПО ОТРАСЛИ "ФИЗИЧЕСКАЯ КУЛЬТУРА И СПОРТ"</t>
  </si>
  <si>
    <t>РЕЙТИНГ МУНИЦИПАЛЬНЫХ ОБРАЗОВАНИЙ ОБЛАСТИ 
(ПО КРИТЕРИАЛЬНЫМ СВОДНЫМ ИНДЕКСАМ С УЧЕТОМ ВЕСОВЫХ КОЭФФИЦИЕНТОВ) 
ПО ОТРАСЛИ "КУЛЬТУРА"</t>
  </si>
  <si>
    <t>РЕЙТИНГ МУНИЦИПАЛЬНЫХ ОБРАЗОВАНИЙ ОБЛАСТИ 
(ПО КРИТЕРИАЛЬНЫМ СВОДНЫМ ИНДЕКСАМ С УЧЕТОМ ВЕСОВЫХ КОЭФФИЦИЕНТОВ) 
ПО ОТРАСЛИ "ОБЩЕЕ И ДОПОЛНИТЕЛЬНОЕ  ОБРАЗОВАНИЕ"</t>
  </si>
  <si>
    <t>РЕЙТИНГ МУНИЦИПАЛЬНЫХ ОБРАЗОВАНИЙ ОБЛАСТИ 
(ПО КРИТЕРИАЛЬНЫМ СВОДНЫМ ИНДЕКСАМ С УЧЕТОМ ВЕСОВЫХ КОЭФФИЦИЕНТОВ) 
ПО ОТРАСЛИ "ДОШКОЛЬНОЕ ОБРАЗОВАНИЕ"</t>
  </si>
  <si>
    <t>РЕЙТИНГ МУНИЦИПАЛЬНЫХ ОБРАЗОВАНИЙ ОБЛАСТИ 
(ПО КРИТЕРИАЛЬНЫМ СВОДНЫМ ИНДЕКСАМ С УЧЕТОМ ВЕСОВЫХ КОЭФФИЦИЕНТОВ) 
ПО ОТРАСЛИ "ЭКОНОМИЧЕСКОЕ РАЗВИТИЕ"</t>
  </si>
  <si>
    <t>ИТОГИ ПО ОТРАСЛИ
(СУММАРНЫЕ ЗНАЧЕНИЯ КРИТЕРИАЛЬНЫХ СВОДНЫХ ИНДЕКСОВ С УЧЕТОМ ВЕСОВЫХ КОЭФФИЦИЕНТОВ)</t>
  </si>
  <si>
    <t>ИТОГИ ПО ОТРАСЛИ
(СРЕДНИЕ ЗНАЧЕНИЯ КРИТЕРИАЛЬНЫХ СВОДНЫХ ИНДЕКСОВ С УЧЕТОМ ВЕСОВЫХ КОЭФФИЦИЕНТОВ)
 (в связи с тем, что  некоторые муниципальные образования  области не включаются в общий рейтинг по причине отсутствия услуги по обеспечению горячей водой,  
 критериальные сводные индексы показателей по данной отрасли рассчитываются как средние значение указанных индексов)</t>
  </si>
  <si>
    <t>ИТОГИ ПО ОТРАСЛИ
(СРЕДНИЕ ЗНАЧЕНИЯ КРИТЕРИАЛЬНЫХ СВОДНЫХ ИНДЕКСОВ С УЧЕТОМ ВЕСОВЫХ КОЭФФИЦИЕНТОВ)
(в связи с тем,  что  независимая оценка качества условий оказания услуг  по некоторым муниципальным образованиям области осуществляется не ежегодно, 
 критериальные сводные индексы показателей по данной отрасли рассчитываются как средние значение указанных индексов)</t>
  </si>
  <si>
    <r>
      <t>41.2.  Результаты независимой оценки качества условий оказания услуг муниципальными организациями   По отрасли «Культура» (балл)
(</t>
    </r>
    <r>
      <rPr>
        <b/>
        <i/>
        <sz val="7"/>
        <rFont val="Times New Roman"/>
        <family val="1"/>
        <charset val="204"/>
      </rPr>
      <t>по итогам 2022 года индекс ПЭД ОМСУ (Ипj)  расчитывался на основании сведений по достигнутым значениям показателей за отчетный период и год, предшествующий отчетному,  в связи с тем, что по итогам предыдущих отчетных периодов независимая оценка качества условий оказания услу по отрасли  "Культура" проводилась не по всем муниципальным образованиям области)</t>
    </r>
  </si>
  <si>
    <r>
      <t xml:space="preserve">41.5.  Результаты независимой оценки качества условий оказания услуг муниципальными организациями   По отрасли «Социальное обслуживание» (балл) 
</t>
    </r>
    <r>
      <rPr>
        <b/>
        <i/>
        <sz val="7"/>
        <rFont val="Times New Roman"/>
        <family val="1"/>
        <charset val="204"/>
      </rPr>
      <t>по итогам 2022 года индекс ПЭД ОМСУ (Ипj)  расчитывался по фактическому значению показателя в связи с тем, что по итогам предыдущих отчетных периодов (в том числе по итогам 2021 года) независимая оценка качества условий оказания услу по отрасли "Социальное обслуживание" проводилась не по всем муниципальным образованиям области</t>
    </r>
  </si>
  <si>
    <r>
      <rPr>
        <b/>
        <sz val="7"/>
        <rFont val="Times New Roman"/>
        <family val="1"/>
        <charset val="204"/>
      </rPr>
      <t>ИТОГИ ПО ОТРАСЛИ (СРЕДНИЕ  ЗНАЧЕНИЯ  КРИТЕРИАЛЬНЫХ ОЦЕНОК ПОКАЗАТЕЛЕЙ)</t>
    </r>
    <r>
      <rPr>
        <b/>
        <sz val="9"/>
        <rFont val="Times New Roman"/>
        <family val="1"/>
        <charset val="204"/>
      </rPr>
      <t xml:space="preserve">
(в связи с тем,  что  независимая оценка качества условий оказания услуг  по некоторым муниципальным образованиям области осуществляется не ежегодно, 
 критериальные сводные индексы показателей по данной отрасли рассчитываются как средние значение указанных индексов)</t>
    </r>
  </si>
  <si>
    <t>ИТОГИ ПО ОТРАСЛИ (СРЕДНИЕ  ЗНАЧЕНИЯ  КРИТЕРИАЛЬНЫХ ОЦЕНОК ПОКАЗАТЕЛЕЙ)
 (в связи с тем, что  некоторые муниципальные образования  области не включаются в общий рейтинг по причине отсутствия услуги по обеспечению горячей водой,  
 критериальные сводные индексы показателей по данной отрасли рассчитываются как средние значение указанных индексов)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</si>
</sst>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#,##0.000\ _₽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7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407">
    <xf numFmtId="0" fontId="0" fillId="0" borderId="0" xfId="0"/>
    <xf numFmtId="2" fontId="3" fillId="3" borderId="5" xfId="0" applyNumberFormat="1" applyFont="1" applyFill="1" applyBorder="1" applyAlignment="1" applyProtection="1">
      <alignment horizontal="center" vertical="center" wrapText="1"/>
    </xf>
    <xf numFmtId="2" fontId="3" fillId="3" borderId="42" xfId="0" applyNumberFormat="1" applyFont="1" applyFill="1" applyBorder="1" applyAlignment="1" applyProtection="1">
      <alignment horizontal="center" vertical="center" wrapText="1"/>
    </xf>
    <xf numFmtId="165" fontId="4" fillId="3" borderId="29" xfId="0" applyNumberFormat="1" applyFont="1" applyFill="1" applyBorder="1" applyAlignment="1" applyProtection="1">
      <alignment horizontal="center" vertical="center"/>
      <protection locked="0"/>
    </xf>
    <xf numFmtId="1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25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3" xfId="0" applyNumberFormat="1" applyFont="1" applyFill="1" applyBorder="1" applyAlignment="1" applyProtection="1">
      <alignment horizontal="center" vertical="center"/>
      <protection locked="0"/>
    </xf>
    <xf numFmtId="1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26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9" xfId="0" applyNumberFormat="1" applyFont="1" applyFill="1" applyBorder="1" applyAlignment="1" applyProtection="1">
      <alignment horizontal="center" vertical="center"/>
      <protection locked="0"/>
    </xf>
    <xf numFmtId="165" fontId="4" fillId="3" borderId="30" xfId="0" applyNumberFormat="1" applyFont="1" applyFill="1" applyBorder="1" applyAlignment="1" applyProtection="1">
      <alignment horizontal="center" vertical="center"/>
      <protection locked="0"/>
    </xf>
    <xf numFmtId="1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3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4" xfId="0" applyNumberFormat="1" applyFont="1" applyFill="1" applyBorder="1" applyAlignment="1" applyProtection="1">
      <alignment horizontal="center" vertical="center"/>
      <protection locked="0"/>
    </xf>
    <xf numFmtId="1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47" xfId="0" applyNumberFormat="1" applyFont="1" applyFill="1" applyBorder="1" applyAlignment="1" applyProtection="1">
      <alignment horizontal="center" vertical="center"/>
      <protection locked="0"/>
    </xf>
    <xf numFmtId="0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5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9" xfId="0" applyNumberFormat="1" applyFont="1" applyFill="1" applyBorder="1" applyAlignment="1" applyProtection="1">
      <alignment horizontal="center" vertical="center"/>
      <protection locked="0"/>
    </xf>
    <xf numFmtId="165" fontId="4" fillId="3" borderId="8" xfId="0" applyNumberFormat="1" applyFont="1" applyFill="1" applyBorder="1" applyAlignment="1" applyProtection="1">
      <alignment horizontal="center" vertical="center"/>
      <protection locked="0"/>
    </xf>
    <xf numFmtId="165" fontId="4" fillId="3" borderId="10" xfId="0" applyNumberFormat="1" applyFont="1" applyFill="1" applyBorder="1" applyAlignment="1" applyProtection="1">
      <alignment horizontal="center" vertical="center"/>
      <protection locked="0"/>
    </xf>
    <xf numFmtId="165" fontId="4" fillId="3" borderId="47" xfId="0" applyNumberFormat="1" applyFont="1" applyFill="1" applyBorder="1" applyAlignment="1" applyProtection="1">
      <alignment horizontal="center" vertical="center"/>
      <protection locked="0"/>
    </xf>
    <xf numFmtId="165" fontId="4" fillId="3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7" xfId="0" applyNumberFormat="1" applyFont="1" applyFill="1" applyBorder="1" applyAlignment="1" applyProtection="1">
      <alignment horizontal="center" vertical="center"/>
      <protection locked="0"/>
    </xf>
    <xf numFmtId="166" fontId="4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2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4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0" xfId="0" applyNumberFormat="1" applyFont="1" applyFill="1" applyAlignment="1" applyProtection="1">
      <alignment vertical="center"/>
    </xf>
    <xf numFmtId="165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64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6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2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4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4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2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9" xfId="1" applyNumberFormat="1" applyFont="1" applyFill="1" applyBorder="1" applyAlignment="1" applyProtection="1">
      <alignment horizontal="center" vertical="center" wrapText="1"/>
      <protection locked="0"/>
    </xf>
    <xf numFmtId="2" fontId="3" fillId="3" borderId="0" xfId="0" applyNumberFormat="1" applyFont="1" applyFill="1" applyAlignment="1" applyProtection="1">
      <alignment vertical="center"/>
    </xf>
    <xf numFmtId="167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5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9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31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49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27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5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9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64" xfId="0" applyNumberFormat="1" applyFont="1" applyFill="1" applyBorder="1" applyAlignment="1">
      <alignment horizontal="center"/>
    </xf>
    <xf numFmtId="2" fontId="4" fillId="3" borderId="8" xfId="0" applyNumberFormat="1" applyFont="1" applyFill="1" applyBorder="1" applyAlignment="1">
      <alignment horizontal="center"/>
    </xf>
    <xf numFmtId="2" fontId="4" fillId="3" borderId="47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165" fontId="4" fillId="3" borderId="8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3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6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4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5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85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5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41" xfId="0" applyNumberFormat="1" applyFont="1" applyFill="1" applyBorder="1" applyAlignment="1">
      <alignment vertical="center" wrapText="1"/>
    </xf>
    <xf numFmtId="0" fontId="3" fillId="3" borderId="0" xfId="0" applyNumberFormat="1" applyFont="1" applyFill="1" applyAlignment="1">
      <alignment vertical="center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2" fontId="3" fillId="3" borderId="0" xfId="0" applyNumberFormat="1" applyFont="1" applyFill="1" applyAlignment="1" applyProtection="1">
      <alignment horizontal="center" vertical="center" wrapText="1"/>
    </xf>
    <xf numFmtId="2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8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35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3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0" xfId="0" applyNumberFormat="1" applyFont="1" applyFill="1" applyAlignment="1" applyProtection="1">
      <alignment horizontal="right" vertical="center"/>
      <protection locked="0"/>
    </xf>
    <xf numFmtId="2" fontId="3" fillId="3" borderId="0" xfId="0" applyNumberFormat="1" applyFont="1" applyFill="1" applyBorder="1" applyAlignment="1" applyProtection="1">
      <alignment vertical="center"/>
      <protection locked="0"/>
    </xf>
    <xf numFmtId="2" fontId="3" fillId="3" borderId="44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5" fontId="4" fillId="3" borderId="7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9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3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4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0" xfId="0" applyNumberFormat="1" applyFont="1" applyFill="1" applyBorder="1" applyAlignment="1" applyProtection="1">
      <alignment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8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35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42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43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44" xfId="0" applyNumberFormat="1" applyFont="1" applyFill="1" applyBorder="1" applyAlignment="1" applyProtection="1">
      <alignment horizontal="center" vertical="center" wrapText="1"/>
      <protection locked="0"/>
    </xf>
    <xf numFmtId="165" fontId="6" fillId="3" borderId="19" xfId="1" applyNumberFormat="1" applyFont="1" applyFill="1" applyBorder="1" applyAlignment="1" applyProtection="1">
      <alignment horizontal="center" vertical="center" wrapText="1"/>
      <protection locked="0"/>
    </xf>
    <xf numFmtId="165" fontId="6" fillId="3" borderId="30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0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41" xfId="0" applyNumberFormat="1" applyFont="1" applyFill="1" applyBorder="1" applyAlignment="1">
      <alignment vertical="center" wrapText="1"/>
    </xf>
    <xf numFmtId="0" fontId="2" fillId="3" borderId="0" xfId="0" applyNumberFormat="1" applyFont="1" applyFill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2" fontId="5" fillId="3" borderId="12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29" xfId="0" applyNumberFormat="1" applyFont="1" applyFill="1" applyBorder="1" applyAlignment="1" applyProtection="1">
      <alignment horizontal="center" vertical="center"/>
      <protection locked="0"/>
    </xf>
    <xf numFmtId="1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0" applyNumberFormat="1" applyFont="1" applyFill="1" applyBorder="1" applyAlignment="1" applyProtection="1">
      <alignment horizontal="center" vertical="center"/>
      <protection locked="0"/>
    </xf>
    <xf numFmtId="166" fontId="5" fillId="3" borderId="8" xfId="0" applyNumberFormat="1" applyFont="1" applyFill="1" applyBorder="1" applyAlignment="1" applyProtection="1">
      <alignment horizontal="center" vertical="center"/>
      <protection locked="0"/>
    </xf>
    <xf numFmtId="1" fontId="5" fillId="3" borderId="25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29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33" xfId="0" applyNumberFormat="1" applyFont="1" applyFill="1" applyBorder="1" applyAlignment="1" applyProtection="1">
      <alignment horizontal="center" vertical="center"/>
      <protection locked="0"/>
    </xf>
    <xf numFmtId="1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26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3" xfId="1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2" borderId="2" xfId="0" applyNumberFormat="1" applyFont="1" applyFill="1" applyBorder="1" applyAlignment="1" applyProtection="1">
      <alignment horizontal="center" vertical="center"/>
      <protection locked="0"/>
    </xf>
    <xf numFmtId="2" fontId="5" fillId="2" borderId="3" xfId="0" applyNumberFormat="1" applyFont="1" applyFill="1" applyBorder="1" applyAlignment="1" applyProtection="1">
      <alignment horizontal="center" vertical="center" wrapText="1"/>
    </xf>
    <xf numFmtId="165" fontId="5" fillId="2" borderId="3" xfId="0" applyNumberFormat="1" applyFont="1" applyFill="1" applyBorder="1" applyAlignment="1" applyProtection="1">
      <alignment horizontal="center" vertical="center"/>
      <protection locked="0"/>
    </xf>
    <xf numFmtId="166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2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1" applyNumberFormat="1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29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30" xfId="0" applyNumberFormat="1" applyFont="1" applyFill="1" applyBorder="1" applyAlignment="1" applyProtection="1">
      <alignment horizontal="center" vertical="center"/>
      <protection locked="0"/>
    </xf>
    <xf numFmtId="1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3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5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3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4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42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33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63" xfId="0" applyNumberFormat="1" applyFont="1" applyFill="1" applyBorder="1" applyAlignment="1" applyProtection="1">
      <alignment horizontal="center" vertical="center"/>
      <protection locked="0"/>
    </xf>
    <xf numFmtId="1" fontId="5" fillId="3" borderId="64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64" xfId="0" applyNumberFormat="1" applyFont="1" applyFill="1" applyBorder="1" applyAlignment="1" applyProtection="1">
      <alignment horizontal="center" vertical="center"/>
      <protection locked="0"/>
    </xf>
    <xf numFmtId="166" fontId="5" fillId="3" borderId="64" xfId="0" applyNumberFormat="1" applyFont="1" applyFill="1" applyBorder="1" applyAlignment="1" applyProtection="1">
      <alignment horizontal="center" vertical="center"/>
      <protection locked="0"/>
    </xf>
    <xf numFmtId="1" fontId="5" fillId="3" borderId="65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6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43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54" xfId="0" applyNumberFormat="1" applyFont="1" applyFill="1" applyBorder="1" applyAlignment="1" applyProtection="1">
      <alignment horizontal="center" vertical="center"/>
      <protection locked="0"/>
    </xf>
    <xf numFmtId="1" fontId="5" fillId="3" borderId="47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47" xfId="0" applyNumberFormat="1" applyFont="1" applyFill="1" applyBorder="1" applyAlignment="1" applyProtection="1">
      <alignment horizontal="center" vertical="center"/>
      <protection locked="0"/>
    </xf>
    <xf numFmtId="166" fontId="5" fillId="3" borderId="47" xfId="0" applyNumberFormat="1" applyFont="1" applyFill="1" applyBorder="1" applyAlignment="1" applyProtection="1">
      <alignment horizontal="center" vertical="center"/>
      <protection locked="0"/>
    </xf>
    <xf numFmtId="0" fontId="5" fillId="3" borderId="47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52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54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7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7" xfId="0" applyNumberFormat="1" applyFont="1" applyFill="1" applyBorder="1" applyAlignment="1" applyProtection="1">
      <alignment horizontal="center" vertical="center"/>
      <protection locked="0"/>
    </xf>
    <xf numFmtId="166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3" borderId="7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66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64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0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4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44" xfId="0" applyNumberFormat="1" applyFont="1" applyFill="1" applyBorder="1" applyAlignment="1" applyProtection="1">
      <alignment horizontal="center" vertical="center" wrapText="1"/>
      <protection locked="0"/>
    </xf>
    <xf numFmtId="2" fontId="4" fillId="5" borderId="2" xfId="0" applyNumberFormat="1" applyFont="1" applyFill="1" applyBorder="1" applyAlignment="1" applyProtection="1">
      <alignment horizontal="center" vertical="center" wrapText="1"/>
    </xf>
    <xf numFmtId="2" fontId="4" fillId="5" borderId="3" xfId="0" applyNumberFormat="1" applyFont="1" applyFill="1" applyBorder="1" applyAlignment="1" applyProtection="1">
      <alignment horizontal="center" vertical="center" wrapText="1"/>
    </xf>
    <xf numFmtId="2" fontId="4" fillId="5" borderId="4" xfId="0" applyNumberFormat="1" applyFont="1" applyFill="1" applyBorder="1" applyAlignment="1" applyProtection="1">
      <alignment horizontal="center" vertical="center" wrapText="1"/>
    </xf>
    <xf numFmtId="49" fontId="4" fillId="5" borderId="2" xfId="0" applyNumberFormat="1" applyFont="1" applyFill="1" applyBorder="1" applyAlignment="1" applyProtection="1">
      <alignment horizontal="center" vertical="center"/>
    </xf>
    <xf numFmtId="49" fontId="4" fillId="5" borderId="1" xfId="0" applyNumberFormat="1" applyFont="1" applyFill="1" applyBorder="1" applyAlignment="1" applyProtection="1">
      <alignment horizontal="center" vertical="center"/>
    </xf>
    <xf numFmtId="49" fontId="4" fillId="5" borderId="3" xfId="0" applyNumberFormat="1" applyFont="1" applyFill="1" applyBorder="1" applyAlignment="1" applyProtection="1">
      <alignment horizontal="center" vertical="center"/>
    </xf>
    <xf numFmtId="49" fontId="4" fillId="5" borderId="4" xfId="0" applyNumberFormat="1" applyFont="1" applyFill="1" applyBorder="1" applyAlignment="1" applyProtection="1">
      <alignment horizontal="center" vertical="center"/>
    </xf>
    <xf numFmtId="2" fontId="3" fillId="5" borderId="1" xfId="0" applyNumberFormat="1" applyFont="1" applyFill="1" applyBorder="1" applyAlignment="1" applyProtection="1">
      <alignment horizontal="center" vertical="center" wrapText="1"/>
    </xf>
    <xf numFmtId="2" fontId="3" fillId="6" borderId="1" xfId="0" applyNumberFormat="1" applyFont="1" applyFill="1" applyBorder="1" applyAlignment="1" applyProtection="1">
      <alignment horizontal="center" vertical="center"/>
      <protection locked="0"/>
    </xf>
    <xf numFmtId="2" fontId="4" fillId="5" borderId="1" xfId="0" applyNumberFormat="1" applyFont="1" applyFill="1" applyBorder="1" applyAlignment="1" applyProtection="1">
      <alignment horizontal="center" vertical="center" wrapText="1"/>
    </xf>
    <xf numFmtId="49" fontId="3" fillId="5" borderId="2" xfId="0" applyNumberFormat="1" applyFont="1" applyFill="1" applyBorder="1" applyAlignment="1" applyProtection="1">
      <alignment horizontal="center" vertical="center"/>
    </xf>
    <xf numFmtId="49" fontId="3" fillId="5" borderId="1" xfId="0" applyNumberFormat="1" applyFont="1" applyFill="1" applyBorder="1" applyAlignment="1" applyProtection="1">
      <alignment horizontal="center" vertical="center"/>
    </xf>
    <xf numFmtId="49" fontId="3" fillId="5" borderId="3" xfId="0" applyNumberFormat="1" applyFont="1" applyFill="1" applyBorder="1" applyAlignment="1" applyProtection="1">
      <alignment horizontal="center" vertical="center"/>
    </xf>
    <xf numFmtId="49" fontId="3" fillId="5" borderId="4" xfId="0" applyNumberFormat="1" applyFont="1" applyFill="1" applyBorder="1" applyAlignment="1" applyProtection="1">
      <alignment horizontal="center" vertical="center"/>
    </xf>
    <xf numFmtId="165" fontId="4" fillId="5" borderId="3" xfId="1" applyNumberFormat="1" applyFont="1" applyFill="1" applyBorder="1" applyAlignment="1" applyProtection="1">
      <alignment horizontal="center" vertical="center" wrapText="1"/>
    </xf>
    <xf numFmtId="1" fontId="4" fillId="5" borderId="3" xfId="1" applyNumberFormat="1" applyFont="1" applyFill="1" applyBorder="1" applyAlignment="1" applyProtection="1">
      <alignment horizontal="center" vertical="center" wrapText="1"/>
    </xf>
    <xf numFmtId="1" fontId="4" fillId="5" borderId="3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4" xfId="1" applyNumberFormat="1" applyFont="1" applyFill="1" applyBorder="1" applyAlignment="1" applyProtection="1">
      <alignment horizontal="center" vertical="center" wrapText="1"/>
      <protection locked="0"/>
    </xf>
    <xf numFmtId="165" fontId="4" fillId="5" borderId="2" xfId="1" applyNumberFormat="1" applyFont="1" applyFill="1" applyBorder="1" applyAlignment="1" applyProtection="1">
      <alignment horizontal="center" vertical="center" wrapText="1"/>
      <protection locked="0"/>
    </xf>
    <xf numFmtId="165" fontId="4" fillId="5" borderId="3" xfId="1" applyNumberFormat="1" applyFont="1" applyFill="1" applyBorder="1" applyAlignment="1" applyProtection="1">
      <alignment horizontal="center" vertical="center" wrapText="1"/>
      <protection locked="0"/>
    </xf>
    <xf numFmtId="165" fontId="4" fillId="5" borderId="2" xfId="0" applyNumberFormat="1" applyFont="1" applyFill="1" applyBorder="1" applyAlignment="1" applyProtection="1">
      <alignment horizontal="center" vertical="center"/>
      <protection locked="0"/>
    </xf>
    <xf numFmtId="165" fontId="4" fillId="5" borderId="3" xfId="0" applyNumberFormat="1" applyFont="1" applyFill="1" applyBorder="1" applyAlignment="1" applyProtection="1">
      <alignment horizontal="center" vertical="center"/>
      <protection locked="0"/>
    </xf>
    <xf numFmtId="166" fontId="4" fillId="5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1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25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64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26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68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21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21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21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37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36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36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36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38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45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46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46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46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32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23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24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24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23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39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40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39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40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20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69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50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51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47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50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51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47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52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66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17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13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22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14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22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14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73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13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13" xfId="1" applyNumberFormat="1" applyFont="1" applyFill="1" applyBorder="1" applyAlignment="1" applyProtection="1">
      <alignment horizontal="center" vertical="center" wrapText="1"/>
      <protection locked="0"/>
    </xf>
    <xf numFmtId="2" fontId="3" fillId="5" borderId="3" xfId="0" applyNumberFormat="1" applyFont="1" applyFill="1" applyBorder="1" applyAlignment="1" applyProtection="1">
      <alignment horizontal="center" vertical="center" wrapText="1"/>
    </xf>
    <xf numFmtId="165" fontId="3" fillId="5" borderId="3" xfId="0" applyNumberFormat="1" applyFont="1" applyFill="1" applyBorder="1" applyAlignment="1" applyProtection="1">
      <alignment horizontal="center" vertical="center" wrapText="1"/>
    </xf>
    <xf numFmtId="2" fontId="3" fillId="5" borderId="4" xfId="0" applyNumberFormat="1" applyFont="1" applyFill="1" applyBorder="1" applyAlignment="1" applyProtection="1">
      <alignment horizontal="center" vertical="center" wrapText="1"/>
    </xf>
    <xf numFmtId="1" fontId="3" fillId="5" borderId="4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8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47" xfId="1" applyNumberFormat="1" applyFont="1" applyFill="1" applyBorder="1" applyAlignment="1" applyProtection="1">
      <alignment horizontal="center" vertical="center" wrapText="1"/>
      <protection locked="0"/>
    </xf>
    <xf numFmtId="165" fontId="3" fillId="5" borderId="2" xfId="0" applyNumberFormat="1" applyFont="1" applyFill="1" applyBorder="1" applyAlignment="1" applyProtection="1">
      <alignment horizontal="center" vertical="center" wrapText="1"/>
    </xf>
    <xf numFmtId="1" fontId="3" fillId="5" borderId="3" xfId="2" applyNumberFormat="1" applyFont="1" applyFill="1" applyBorder="1" applyAlignment="1">
      <alignment horizontal="center"/>
    </xf>
    <xf numFmtId="1" fontId="4" fillId="7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47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7" xfId="1" applyNumberFormat="1" applyFont="1" applyFill="1" applyBorder="1" applyAlignment="1" applyProtection="1">
      <alignment horizontal="center" vertical="center" wrapText="1"/>
      <protection locked="0"/>
    </xf>
    <xf numFmtId="1" fontId="3" fillId="5" borderId="55" xfId="2" applyNumberFormat="1" applyFont="1" applyFill="1" applyBorder="1" applyAlignment="1">
      <alignment horizontal="center"/>
    </xf>
    <xf numFmtId="1" fontId="4" fillId="8" borderId="86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87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87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87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64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65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15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19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91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53" xfId="1" applyNumberFormat="1" applyFont="1" applyFill="1" applyBorder="1" applyAlignment="1" applyProtection="1">
      <alignment horizontal="center" vertical="center" wrapText="1"/>
      <protection locked="0"/>
    </xf>
    <xf numFmtId="2" fontId="3" fillId="5" borderId="92" xfId="0" applyNumberFormat="1" applyFont="1" applyFill="1" applyBorder="1" applyAlignment="1" applyProtection="1">
      <alignment horizontal="center" vertical="center" wrapText="1"/>
    </xf>
    <xf numFmtId="165" fontId="4" fillId="8" borderId="29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33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30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54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47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64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2" fontId="5" fillId="3" borderId="2" xfId="0" applyNumberFormat="1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2" fontId="5" fillId="3" borderId="3" xfId="0" applyNumberFormat="1" applyFont="1" applyFill="1" applyBorder="1" applyAlignment="1" applyProtection="1">
      <alignment horizontal="center" vertical="center" wrapText="1"/>
    </xf>
    <xf numFmtId="2" fontId="5" fillId="3" borderId="4" xfId="0" applyNumberFormat="1" applyFont="1" applyFill="1" applyBorder="1" applyAlignment="1" applyProtection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4" fillId="3" borderId="93" xfId="0" applyNumberFormat="1" applyFont="1" applyFill="1" applyBorder="1" applyAlignment="1" applyProtection="1">
      <alignment horizontal="center" vertical="center" wrapText="1"/>
    </xf>
    <xf numFmtId="2" fontId="4" fillId="3" borderId="94" xfId="0" applyNumberFormat="1" applyFont="1" applyFill="1" applyBorder="1" applyAlignment="1" applyProtection="1">
      <alignment horizontal="center" vertical="center" wrapText="1"/>
    </xf>
    <xf numFmtId="2" fontId="4" fillId="3" borderId="94" xfId="0" applyNumberFormat="1" applyFont="1" applyFill="1" applyBorder="1" applyAlignment="1">
      <alignment horizontal="center" vertical="center" wrapText="1"/>
    </xf>
    <xf numFmtId="2" fontId="4" fillId="3" borderId="92" xfId="0" applyNumberFormat="1" applyFont="1" applyFill="1" applyBorder="1" applyAlignment="1">
      <alignment horizontal="center" vertical="center" wrapText="1"/>
    </xf>
    <xf numFmtId="2" fontId="4" fillId="3" borderId="95" xfId="0" applyNumberFormat="1" applyFont="1" applyFill="1" applyBorder="1" applyAlignment="1">
      <alignment horizontal="center" vertical="center" wrapText="1"/>
    </xf>
    <xf numFmtId="2" fontId="3" fillId="6" borderId="2" xfId="0" applyNumberFormat="1" applyFont="1" applyFill="1" applyBorder="1" applyAlignment="1" applyProtection="1">
      <alignment horizontal="center" vertical="center"/>
      <protection locked="0"/>
    </xf>
    <xf numFmtId="2" fontId="2" fillId="6" borderId="2" xfId="0" applyNumberFormat="1" applyFont="1" applyFill="1" applyBorder="1" applyAlignment="1" applyProtection="1">
      <alignment horizontal="center" vertical="center"/>
      <protection locked="0"/>
    </xf>
    <xf numFmtId="1" fontId="4" fillId="3" borderId="15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9" xfId="1" applyNumberFormat="1" applyFont="1" applyFill="1" applyBorder="1" applyAlignment="1" applyProtection="1">
      <alignment vertical="center" wrapText="1"/>
      <protection locked="0"/>
    </xf>
    <xf numFmtId="1" fontId="4" fillId="3" borderId="1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5" xfId="1" applyNumberFormat="1" applyFont="1" applyFill="1" applyBorder="1" applyAlignment="1" applyProtection="1">
      <alignment vertical="center" wrapText="1"/>
      <protection locked="0"/>
    </xf>
    <xf numFmtId="165" fontId="4" fillId="3" borderId="9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96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9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" fillId="3" borderId="2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26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6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2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60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52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38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6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" xfId="0" applyNumberFormat="1" applyFont="1" applyFill="1" applyBorder="1" applyAlignment="1" applyProtection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center" vertical="center" wrapText="1"/>
    </xf>
    <xf numFmtId="2" fontId="3" fillId="3" borderId="4" xfId="0" applyNumberFormat="1" applyFont="1" applyFill="1" applyBorder="1" applyAlignment="1" applyProtection="1">
      <alignment horizontal="center" vertical="center" wrapText="1"/>
    </xf>
    <xf numFmtId="0" fontId="3" fillId="3" borderId="41" xfId="0" applyNumberFormat="1" applyFont="1" applyFill="1" applyBorder="1" applyAlignment="1">
      <alignment horizontal="center" vertical="center" wrapText="1"/>
    </xf>
    <xf numFmtId="2" fontId="3" fillId="6" borderId="3" xfId="0" applyNumberFormat="1" applyFont="1" applyFill="1" applyBorder="1" applyAlignment="1" applyProtection="1">
      <alignment horizontal="center" vertical="center"/>
      <protection locked="0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2" fontId="3" fillId="6" borderId="2" xfId="0" applyNumberFormat="1" applyFont="1" applyFill="1" applyBorder="1" applyAlignment="1" applyProtection="1">
      <alignment horizontal="center" vertical="center"/>
      <protection locked="0"/>
    </xf>
    <xf numFmtId="2" fontId="4" fillId="5" borderId="2" xfId="0" applyNumberFormat="1" applyFont="1" applyFill="1" applyBorder="1" applyAlignment="1" applyProtection="1">
      <alignment horizontal="left" vertical="center" wrapText="1"/>
    </xf>
    <xf numFmtId="2" fontId="4" fillId="5" borderId="3" xfId="0" applyNumberFormat="1" applyFont="1" applyFill="1" applyBorder="1" applyAlignment="1" applyProtection="1">
      <alignment horizontal="left" vertical="center" wrapText="1"/>
    </xf>
    <xf numFmtId="2" fontId="4" fillId="5" borderId="4" xfId="0" applyNumberFormat="1" applyFont="1" applyFill="1" applyBorder="1" applyAlignment="1" applyProtection="1">
      <alignment horizontal="left" vertical="center" wrapText="1"/>
    </xf>
    <xf numFmtId="0" fontId="7" fillId="0" borderId="55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2" fontId="3" fillId="6" borderId="3" xfId="0" applyNumberFormat="1" applyFont="1" applyFill="1" applyBorder="1" applyAlignment="1" applyProtection="1">
      <alignment horizontal="center" vertical="center" wrapText="1"/>
      <protection locked="0"/>
    </xf>
    <xf numFmtId="2" fontId="8" fillId="3" borderId="2" xfId="0" applyNumberFormat="1" applyFont="1" applyFill="1" applyBorder="1" applyAlignment="1" applyProtection="1">
      <alignment horizontal="center" vertical="center" wrapText="1"/>
    </xf>
    <xf numFmtId="2" fontId="8" fillId="3" borderId="3" xfId="0" applyNumberFormat="1" applyFont="1" applyFill="1" applyBorder="1" applyAlignment="1" applyProtection="1">
      <alignment horizontal="center" vertical="center" wrapText="1"/>
    </xf>
    <xf numFmtId="2" fontId="8" fillId="3" borderId="4" xfId="0" applyNumberFormat="1" applyFont="1" applyFill="1" applyBorder="1" applyAlignment="1" applyProtection="1">
      <alignment horizontal="center" vertical="center" wrapText="1"/>
    </xf>
    <xf numFmtId="2" fontId="2" fillId="6" borderId="2" xfId="0" applyNumberFormat="1" applyFont="1" applyFill="1" applyBorder="1" applyAlignment="1" applyProtection="1">
      <alignment horizontal="center" vertical="center"/>
      <protection locked="0"/>
    </xf>
    <xf numFmtId="2" fontId="2" fillId="6" borderId="3" xfId="0" applyNumberFormat="1" applyFont="1" applyFill="1" applyBorder="1" applyAlignment="1" applyProtection="1">
      <alignment horizontal="center" vertical="center"/>
      <protection locked="0"/>
    </xf>
    <xf numFmtId="2" fontId="2" fillId="6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59" xfId="0" applyNumberFormat="1" applyFont="1" applyFill="1" applyBorder="1" applyAlignment="1" applyProtection="1">
      <alignment horizontal="center" vertical="center" wrapText="1"/>
    </xf>
    <xf numFmtId="2" fontId="2" fillId="3" borderId="55" xfId="0" applyNumberFormat="1" applyFont="1" applyFill="1" applyBorder="1" applyAlignment="1" applyProtection="1">
      <alignment horizontal="center" vertical="center" wrapText="1"/>
    </xf>
    <xf numFmtId="2" fontId="2" fillId="3" borderId="28" xfId="0" applyNumberFormat="1" applyFont="1" applyFill="1" applyBorder="1" applyAlignment="1" applyProtection="1">
      <alignment horizontal="center" vertical="center" wrapText="1"/>
    </xf>
    <xf numFmtId="2" fontId="2" fillId="3" borderId="48" xfId="0" applyNumberFormat="1" applyFont="1" applyFill="1" applyBorder="1" applyAlignment="1" applyProtection="1">
      <alignment horizontal="center" vertical="center" wrapText="1"/>
    </xf>
    <xf numFmtId="2" fontId="2" fillId="3" borderId="41" xfId="0" applyNumberFormat="1" applyFont="1" applyFill="1" applyBorder="1" applyAlignment="1" applyProtection="1">
      <alignment horizontal="center" vertical="center" wrapText="1"/>
    </xf>
    <xf numFmtId="2" fontId="2" fillId="3" borderId="58" xfId="0" applyNumberFormat="1" applyFont="1" applyFill="1" applyBorder="1" applyAlignment="1" applyProtection="1">
      <alignment horizontal="center" vertical="center" wrapText="1"/>
    </xf>
    <xf numFmtId="0" fontId="2" fillId="3" borderId="41" xfId="0" applyNumberFormat="1" applyFont="1" applyFill="1" applyBorder="1" applyAlignment="1">
      <alignment horizontal="center" vertical="center" wrapText="1"/>
    </xf>
    <xf numFmtId="2" fontId="5" fillId="3" borderId="90" xfId="0" applyNumberFormat="1" applyFont="1" applyFill="1" applyBorder="1" applyAlignment="1">
      <alignment horizontal="center" vertical="center" wrapText="1"/>
    </xf>
    <xf numFmtId="2" fontId="5" fillId="3" borderId="42" xfId="0" applyNumberFormat="1" applyFont="1" applyFill="1" applyBorder="1" applyAlignment="1">
      <alignment horizontal="center" vertical="center"/>
    </xf>
    <xf numFmtId="2" fontId="5" fillId="3" borderId="43" xfId="0" applyNumberFormat="1" applyFont="1" applyFill="1" applyBorder="1" applyAlignment="1">
      <alignment horizontal="center" vertical="center"/>
    </xf>
    <xf numFmtId="2" fontId="2" fillId="6" borderId="2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2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40% - Акцент5" xfId="2" builtinId="47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1193600" y="2032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01193600" y="32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35369300" y="1699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35369300" y="2937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35369300" y="1699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35369300" y="2937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95364300" y="32420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95364300" y="4480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956786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956786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956786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956786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956786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956786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96116775" y="32420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96116775" y="4480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964311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964311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964311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964311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964311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964311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95945325" y="1813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95945325" y="3051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962596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962596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962596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962596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962596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962596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94078425" y="17656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94078425" y="3003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943927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943927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943927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943927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943927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943927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98288475" y="1584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98288475" y="2822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986028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986028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986028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986028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986028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986028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25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191863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1918632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25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11890057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118900575" y="3184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1193006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1193006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1193006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1193006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1193006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1193006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1289018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128901825" y="3184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1289018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128901825" y="3184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25</xdr:row>
      <xdr:rowOff>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10982325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109823250" y="3442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1102233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1102233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1102233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1102233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1102233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1102233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11982450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119824500" y="3442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11982450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119824500" y="3442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 i="1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1193600" y="2032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01193600" y="32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91863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1918632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3" name="TextBox 30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5" name="TextBox 30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6" name="TextBox 30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7" name="TextBox 30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9" name="TextBox 308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0" name="TextBox 309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1" name="TextBox 31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2" name="TextBox 31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3" name="TextBox 31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5" name="TextBox 31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0" name="TextBox 339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2" name="TextBox 34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4" name="TextBox 34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6" name="TextBox 34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2876550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2876550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2876550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2876550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2876550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2876550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5" name="TextBox 43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6" name="TextBox 43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7" name="TextBox 43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8" name="TextBox 43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9" name="TextBox 43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0" name="TextBox 43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5" name="TextBox 43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6" name="TextBox 43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7" name="TextBox 43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8" name="TextBox 43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9" name="TextBox 43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0" name="TextBox 43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6" name="TextBox 43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7" name="TextBox 43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8" name="TextBox 43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9" name="TextBox 43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0" name="TextBox 43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1" name="TextBox 43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2" name="TextBox 43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3" name="TextBox 43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5" name="TextBox 43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6" name="TextBox 43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7" name="TextBox 44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8" name="TextBox 44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9" name="TextBox 44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0" name="TextBox 44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1" name="TextBox 44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2" name="TextBox 44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9" name="TextBox 44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0" name="TextBox 44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1" name="TextBox 44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2" name="TextBox 44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3" name="TextBox 44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4" name="TextBox 44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9" name="TextBox 44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40" name="TextBox 44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41" name="TextBox 44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2" name="TextBox 44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3" name="TextBox 44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4" name="TextBox 44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5" name="TextBox 45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6" name="TextBox 45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7" name="TextBox 45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8" name="TextBox 45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9" name="TextBox 45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40" name="TextBox 45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7" name="TextBox 45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8" name="TextBox 45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9" name="TextBox 45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0" name="TextBox 45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1" name="TextBox 45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2" name="TextBox 45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1" name="TextBox 45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2" name="TextBox 45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7" name="TextBox 45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8" name="TextBox 45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9" name="TextBox 45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0" name="TextBox 45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1" name="TextBox 45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2" name="TextBox 45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9" name="TextBox 45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0" name="TextBox 45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1" name="TextBox 45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2" name="TextBox 45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3" name="TextBox 45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4" name="TextBox 45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9" name="TextBox 45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0" name="TextBox 45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1" name="TextBox 46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2" name="TextBox 46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3" name="TextBox 46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4" name="TextBox 46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1" name="TextBox 46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2" name="TextBox 46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3" name="TextBox 46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4" name="TextBox 46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5" name="TextBox 46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6" name="TextBox 46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1" name="TextBox 46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2" name="TextBox 46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3" name="TextBox 46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4" name="TextBox 46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5" name="TextBox 46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6" name="TextBox 46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7" name="TextBox 46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8" name="TextBox 46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3" name="TextBox 46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4" name="TextBox 46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5" name="TextBox 46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6" name="TextBox 46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7" name="TextBox 46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8" name="TextBox 46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3" name="TextBox 46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4" name="TextBox 46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5" name="TextBox 46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6" name="TextBox 466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7" name="TextBox 46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8" name="TextBox 46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5" name="TextBox 46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6" name="TextBox 46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7" name="TextBox 46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78" name="TextBox 46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79" name="TextBox 46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0" name="TextBox 46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9" name="TextBox 46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0" name="TextBox 468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1" name="TextBox 46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2" name="TextBox 469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3" name="TextBox 46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4" name="TextBox 469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5" name="TextBox 46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6" name="TextBox 469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7" name="TextBox 46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8" name="TextBox 469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9" name="TextBox 46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0" name="TextBox 469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1" name="TextBox 47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2" name="TextBox 470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3" name="TextBox 47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4" name="TextBox 470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5" name="TextBox 47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6" name="TextBox 470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7" name="TextBox 47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08" name="TextBox 47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9" name="TextBox 47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0" name="TextBox 47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1" name="TextBox 47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2" name="TextBox 47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3" name="TextBox 47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4" name="TextBox 47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5" name="TextBox 47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6" name="TextBox 47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7" name="TextBox 47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8" name="TextBox 47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9" name="TextBox 47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0" name="TextBox 47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7" name="TextBox 47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8" name="TextBox 47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9" name="TextBox 47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0" name="TextBox 47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 i="1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5" name="TextBox 51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6" name="TextBox 51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2" name="TextBox 55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3" name="TextBox 55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4" name="TextBox 55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5" name="TextBox 55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6" name="TextBox 55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7" name="TextBox 55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8" name="TextBox 55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9" name="TextBox 55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0" name="TextBox 55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1" name="TextBox 55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2" name="TextBox 55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3" name="TextBox 55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4" name="TextBox 55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5" name="TextBox 55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6" name="TextBox 55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7" name="TextBox 55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8" name="TextBox 55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9" name="TextBox 55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0" name="TextBox 55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1" name="TextBox 55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2" name="TextBox 55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3" name="TextBox 55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4" name="TextBox 55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5" name="TextBox 55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6" name="TextBox 55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7" name="TextBox 55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8" name="TextBox 55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9" name="TextBox 55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0" name="TextBox 55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1" name="TextBox 56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2" name="TextBox 56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3" name="TextBox 56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4" name="TextBox 56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5" name="TextBox 56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6" name="TextBox 56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7" name="TextBox 56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8" name="TextBox 56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9" name="TextBox 56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0" name="TextBox 56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1" name="TextBox 56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2" name="TextBox 56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3" name="TextBox 56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4" name="TextBox 56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5" name="TextBox 56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6" name="TextBox 56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7" name="TextBox 56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8" name="TextBox 56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9" name="TextBox 56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0" name="TextBox 56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1" name="TextBox 56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2" name="TextBox 56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3" name="TextBox 56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4" name="TextBox 56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5" name="TextBox 56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6" name="TextBox 56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7" name="TextBox 56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8" name="TextBox 56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9" name="TextBox 56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0" name="TextBox 56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1" name="TextBox 56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2" name="TextBox 56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3" name="TextBox 56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4" name="TextBox 56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5" name="TextBox 56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6" name="TextBox 56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7" name="TextBox 56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8" name="TextBox 56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9" name="TextBox 56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0" name="TextBox 56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1" name="TextBox 56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2" name="TextBox 56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3" name="TextBox 56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4" name="TextBox 56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5" name="TextBox 56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6" name="TextBox 56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7" name="TextBox 56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8" name="TextBox 56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9" name="TextBox 56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0" name="TextBox 56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1" name="TextBox 56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2" name="TextBox 56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3" name="TextBox 56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4" name="TextBox 56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5" name="TextBox 56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6" name="TextBox 56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7" name="TextBox 56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8" name="TextBox 56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9" name="TextBox 56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0" name="TextBox 56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1" name="TextBox 56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2" name="TextBox 56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3" name="TextBox 56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4" name="TextBox 56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5" name="TextBox 56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6" name="TextBox 56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7" name="TextBox 56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8" name="TextBox 56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9" name="TextBox 56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0" name="TextBox 56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1" name="TextBox 56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2" name="TextBox 56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3" name="TextBox 56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4" name="TextBox 56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5" name="TextBox 56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6" name="TextBox 56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7" name="TextBox 56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8" name="TextBox 56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9" name="TextBox 56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0" name="TextBox 56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1" name="TextBox 56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2" name="TextBox 56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3" name="TextBox 56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4" name="TextBox 56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5" name="TextBox 56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6" name="TextBox 56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7" name="TextBox 56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8" name="TextBox 56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9" name="TextBox 56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0" name="TextBox 56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1" name="TextBox 56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2" name="TextBox 56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3" name="TextBox 56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4" name="TextBox 56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5" name="TextBox 56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6" name="TextBox 56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7" name="TextBox 56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8" name="TextBox 56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9" name="TextBox 56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0" name="TextBox 56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1" name="TextBox 57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2" name="TextBox 57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3" name="TextBox 57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4" name="TextBox 57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5" name="TextBox 57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6" name="TextBox 57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7" name="TextBox 57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8" name="TextBox 57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9" name="TextBox 57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0" name="TextBox 57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1" name="TextBox 57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2" name="TextBox 57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3" name="TextBox 57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4" name="TextBox 57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5" name="TextBox 57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6" name="TextBox 57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7" name="TextBox 57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8" name="TextBox 57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9" name="TextBox 57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0" name="TextBox 57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1" name="TextBox 57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2" name="TextBox 57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3" name="TextBox 57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4" name="TextBox 57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5" name="TextBox 57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6" name="TextBox 57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7" name="TextBox 57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8" name="TextBox 57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9" name="TextBox 57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0" name="TextBox 57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1" name="TextBox 57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2" name="TextBox 57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3" name="TextBox 57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4" name="TextBox 57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5" name="TextBox 57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6" name="TextBox 57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7" name="TextBox 57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8" name="TextBox 57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9" name="TextBox 57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0" name="TextBox 57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1" name="TextBox 57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2" name="TextBox 57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3" name="TextBox 57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4" name="TextBox 57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5" name="TextBox 57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6" name="TextBox 57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7" name="TextBox 57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8" name="TextBox 57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9" name="TextBox 57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0" name="TextBox 57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1" name="TextBox 57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2" name="TextBox 57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3" name="TextBox 57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4" name="TextBox 57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5" name="TextBox 57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6" name="TextBox 57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7" name="TextBox 57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8" name="TextBox 57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9" name="TextBox 57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0" name="TextBox 57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1" name="TextBox 57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2" name="TextBox 57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3" name="TextBox 57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4" name="TextBox 57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5" name="TextBox 57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6" name="TextBox 57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7" name="TextBox 57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8" name="TextBox 57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9" name="TextBox 57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0" name="TextBox 57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6" name="TextBox 57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7" name="TextBox 57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8" name="TextBox 57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9" name="TextBox 57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0" name="TextBox 57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1" name="TextBox 57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2" name="TextBox 57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3" name="TextBox 57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4" name="TextBox 57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5" name="TextBox 57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6" name="TextBox 57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7" name="TextBox 57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8" name="TextBox 57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9" name="TextBox 57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0" name="TextBox 57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1" name="TextBox 58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2" name="TextBox 58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3" name="TextBox 58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4" name="TextBox 58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5" name="TextBox 58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6" name="TextBox 58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7" name="TextBox 58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8" name="TextBox 58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9" name="TextBox 58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0" name="TextBox 58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1" name="TextBox 58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2" name="TextBox 58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3" name="TextBox 58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4" name="TextBox 58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5" name="TextBox 58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6" name="TextBox 58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7" name="TextBox 58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8" name="TextBox 58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9" name="TextBox 58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0" name="TextBox 58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1" name="TextBox 58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2" name="TextBox 58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3" name="TextBox 58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4" name="TextBox 58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5" name="TextBox 58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6" name="TextBox 58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7" name="TextBox 58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8" name="TextBox 58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9" name="TextBox 58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0" name="TextBox 58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1" name="TextBox 58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2" name="TextBox 58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3" name="TextBox 58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4" name="TextBox 58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5" name="TextBox 58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6" name="TextBox 58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7" name="TextBox 58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8" name="TextBox 58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9" name="TextBox 58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0" name="TextBox 58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1" name="TextBox 58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2" name="TextBox 58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3" name="TextBox 58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4" name="TextBox 58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5" name="TextBox 58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6" name="TextBox 58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7" name="TextBox 58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8" name="TextBox 58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9" name="TextBox 58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0" name="TextBox 58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1" name="TextBox 58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2" name="TextBox 58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3" name="TextBox 58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4" name="TextBox 58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5" name="TextBox 58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6" name="TextBox 58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7" name="TextBox 58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8" name="TextBox 58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9" name="TextBox 58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0" name="TextBox 58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1" name="TextBox 58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2" name="TextBox 58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3" name="TextBox 58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4" name="TextBox 58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5" name="TextBox 58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6" name="TextBox 58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7" name="TextBox 58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8" name="TextBox 58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9" name="TextBox 58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0" name="TextBox 58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1" name="TextBox 58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2" name="TextBox 58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3" name="TextBox 58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4" name="TextBox 58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5" name="TextBox 58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6" name="TextBox 58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7" name="TextBox 58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8" name="TextBox 58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9" name="TextBox 58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0" name="TextBox 58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1" name="TextBox 58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2" name="TextBox 58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3" name="TextBox 58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4" name="TextBox 58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5" name="TextBox 58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6" name="TextBox 58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7" name="TextBox 58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8" name="TextBox 58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9" name="TextBox 58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0" name="TextBox 58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1" name="TextBox 58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2" name="TextBox 58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3" name="TextBox 58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4" name="TextBox 58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5" name="TextBox 58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6" name="TextBox 58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7" name="TextBox 58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8" name="TextBox 58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9" name="TextBox 58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0" name="TextBox 58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1" name="TextBox 59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2" name="TextBox 59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3" name="TextBox 59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4" name="TextBox 59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5" name="TextBox 59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6" name="TextBox 59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7" name="TextBox 59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8" name="TextBox 59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9" name="TextBox 59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0" name="TextBox 59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1" name="TextBox 59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2" name="TextBox 59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3" name="TextBox 59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4" name="TextBox 59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5" name="TextBox 59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6" name="TextBox 59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7" name="TextBox 59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8" name="TextBox 59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9" name="TextBox 59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0" name="TextBox 59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1" name="TextBox 59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2" name="TextBox 59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3" name="TextBox 59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4" name="TextBox 59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5" name="TextBox 59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6" name="TextBox 59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7" name="TextBox 59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8" name="TextBox 59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9" name="TextBox 59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0" name="TextBox 59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1" name="TextBox 59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2" name="TextBox 59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3" name="TextBox 59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4" name="TextBox 59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5" name="TextBox 59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6" name="TextBox 59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7" name="TextBox 59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8" name="TextBox 59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9" name="TextBox 59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0" name="TextBox 59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1" name="TextBox 59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2" name="TextBox 59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3" name="TextBox 59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4" name="TextBox 59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5" name="TextBox 59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6" name="TextBox 59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7" name="TextBox 59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8" name="TextBox 59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9" name="TextBox 59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0" name="TextBox 59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1" name="TextBox 59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2" name="TextBox 59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3" name="TextBox 59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4" name="TextBox 59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5" name="TextBox 59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6" name="TextBox 59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7" name="TextBox 59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8" name="TextBox 59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9" name="TextBox 59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0" name="TextBox 59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1" name="TextBox 59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2" name="TextBox 59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3" name="TextBox 59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4" name="TextBox 59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5" name="TextBox 59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6" name="TextBox 59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7" name="TextBox 59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8" name="TextBox 59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9" name="TextBox 59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0" name="TextBox 59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1" name="TextBox 59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2" name="TextBox 59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3" name="TextBox 59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4" name="TextBox 59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5" name="TextBox 59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6" name="TextBox 59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7" name="TextBox 59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8" name="TextBox 59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9" name="TextBox 59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0" name="TextBox 59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1" name="TextBox 59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2" name="TextBox 59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3" name="TextBox 59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4" name="TextBox 59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5" name="TextBox 59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6" name="TextBox 59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7" name="TextBox 59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8" name="TextBox 59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9" name="TextBox 59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0" name="TextBox 59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1" name="TextBox 59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2" name="TextBox 59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3" name="TextBox 59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4" name="TextBox 59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5" name="TextBox 59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6" name="TextBox 59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7" name="TextBox 59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8" name="TextBox 59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9" name="TextBox 59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0" name="TextBox 59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1" name="TextBox 60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2" name="TextBox 60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3" name="TextBox 60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4" name="TextBox 60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5" name="TextBox 60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6" name="TextBox 60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7" name="TextBox 60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8" name="TextBox 60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9" name="TextBox 60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0" name="TextBox 60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1" name="TextBox 60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2" name="TextBox 60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3" name="TextBox 60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4" name="TextBox 60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5" name="TextBox 60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6" name="TextBox 60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7" name="TextBox 60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8" name="TextBox 60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9" name="TextBox 60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0" name="TextBox 60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1" name="TextBox 60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2" name="TextBox 60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3" name="TextBox 60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4" name="TextBox 60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5" name="TextBox 60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6" name="TextBox 60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7" name="TextBox 60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8" name="TextBox 60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9" name="TextBox 60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0" name="TextBox 60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1" name="TextBox 60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2" name="TextBox 60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3" name="TextBox 60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4" name="TextBox 60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5" name="TextBox 60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6" name="TextBox 60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7" name="TextBox 60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8" name="TextBox 60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9" name="TextBox 60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0" name="TextBox 60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1" name="TextBox 60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2" name="TextBox 60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3" name="TextBox 60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4" name="TextBox 60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5" name="TextBox 60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6" name="TextBox 60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7" name="TextBox 60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8" name="TextBox 60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9" name="TextBox 60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0" name="TextBox 60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1" name="TextBox 60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2" name="TextBox 60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3" name="TextBox 60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4" name="TextBox 60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5" name="TextBox 60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6" name="TextBox 60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7" name="TextBox 60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8" name="TextBox 60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9" name="TextBox 60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0" name="TextBox 60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1" name="TextBox 60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2" name="TextBox 60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3" name="TextBox 60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4" name="TextBox 60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5" name="TextBox 60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6" name="TextBox 60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7" name="TextBox 60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8" name="TextBox 60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9" name="TextBox 60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0" name="TextBox 60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1" name="TextBox 60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2" name="TextBox 60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3" name="TextBox 60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4" name="TextBox 60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5" name="TextBox 60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6" name="TextBox 60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7" name="TextBox 60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8" name="TextBox 60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9" name="TextBox 60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0" name="TextBox 60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1" name="TextBox 60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2" name="TextBox 60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3" name="TextBox 60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4" name="TextBox 60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5" name="TextBox 60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6" name="TextBox 60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7" name="TextBox 60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8" name="TextBox 60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9" name="TextBox 60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0" name="TextBox 60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1" name="TextBox 60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2" name="TextBox 60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3" name="TextBox 60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4" name="TextBox 60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5" name="TextBox 60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6" name="TextBox 60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7" name="TextBox 60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8" name="TextBox 60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9" name="TextBox 60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0" name="TextBox 60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1" name="TextBox 61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2" name="TextBox 61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3" name="TextBox 61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4" name="TextBox 61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5" name="TextBox 61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6" name="TextBox 61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7" name="TextBox 61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8" name="TextBox 61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9" name="TextBox 61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0" name="TextBox 61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1" name="TextBox 61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2" name="TextBox 61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3" name="TextBox 61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4" name="TextBox 61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5" name="TextBox 61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6" name="TextBox 61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7" name="TextBox 61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8" name="TextBox 61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9" name="TextBox 61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0" name="TextBox 61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1" name="TextBox 61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2" name="TextBox 61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3" name="TextBox 61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4" name="TextBox 61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5" name="TextBox 61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6" name="TextBox 61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7" name="TextBox 61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8" name="TextBox 61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9" name="TextBox 61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0" name="TextBox 61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1" name="TextBox 61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2" name="TextBox 61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3" name="TextBox 61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4" name="TextBox 61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5" name="TextBox 61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6" name="TextBox 61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7" name="TextBox 61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8" name="TextBox 61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9" name="TextBox 61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0" name="TextBox 61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1" name="TextBox 61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2" name="TextBox 61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3" name="TextBox 61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4" name="TextBox 61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5" name="TextBox 61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6" name="TextBox 61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7" name="TextBox 61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8" name="TextBox 61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9" name="TextBox 61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0" name="TextBox 61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1" name="TextBox 61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2" name="TextBox 61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3" name="TextBox 61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4" name="TextBox 61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5" name="TextBox 61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6" name="TextBox 61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7" name="TextBox 61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8" name="TextBox 61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9" name="TextBox 61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0" name="TextBox 61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1" name="TextBox 61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2" name="TextBox 61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3" name="TextBox 61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4" name="TextBox 61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5" name="TextBox 61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6" name="TextBox 61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7" name="TextBox 61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8" name="TextBox 61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9" name="TextBox 61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0" name="TextBox 61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1" name="TextBox 61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2" name="TextBox 61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3" name="TextBox 61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4" name="TextBox 61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5" name="TextBox 61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6" name="TextBox 61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7" name="TextBox 61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8" name="TextBox 61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9" name="TextBox 61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0" name="TextBox 61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1" name="TextBox 61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2" name="TextBox 61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3" name="TextBox 61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4" name="TextBox 61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5" name="TextBox 61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6" name="TextBox 61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7" name="TextBox 61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8" name="TextBox 61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9" name="TextBox 61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0" name="TextBox 61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1" name="TextBox 61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2" name="TextBox 61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3" name="TextBox 61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4" name="TextBox 61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5" name="TextBox 61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6" name="TextBox 61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7" name="TextBox 61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8" name="TextBox 61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9" name="TextBox 61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0" name="TextBox 61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1" name="TextBox 62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2" name="TextBox 62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3" name="TextBox 62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4" name="TextBox 62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5" name="TextBox 62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6" name="TextBox 62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7" name="TextBox 62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8" name="TextBox 62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9" name="TextBox 62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0" name="TextBox 62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1" name="TextBox 62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2" name="TextBox 62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3" name="TextBox 62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4" name="TextBox 62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5" name="TextBox 62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6" name="TextBox 62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7" name="TextBox 62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8" name="TextBox 62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9" name="TextBox 62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0" name="TextBox 62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1" name="TextBox 62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2" name="TextBox 62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3" name="TextBox 62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4" name="TextBox 62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5" name="TextBox 62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6" name="TextBox 62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7" name="TextBox 62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8" name="TextBox 62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9" name="TextBox 62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0" name="TextBox 62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1" name="TextBox 62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2" name="TextBox 62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3" name="TextBox 62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4" name="TextBox 62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5" name="TextBox 62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6" name="TextBox 62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7" name="TextBox 62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8" name="TextBox 62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9" name="TextBox 62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0" name="TextBox 62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1" name="TextBox 62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2" name="TextBox 62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3" name="TextBox 62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4" name="TextBox 62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5" name="TextBox 62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6" name="TextBox 62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7" name="TextBox 62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8" name="TextBox 62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9" name="TextBox 62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0" name="TextBox 62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1" name="TextBox 62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2" name="TextBox 62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3" name="TextBox 62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4" name="TextBox 62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5" name="TextBox 62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6" name="TextBox 62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7" name="TextBox 62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8" name="TextBox 62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9" name="TextBox 62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0" name="TextBox 62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1" name="TextBox 62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2" name="TextBox 62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3" name="TextBox 62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4" name="TextBox 62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5" name="TextBox 62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6" name="TextBox 62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7" name="TextBox 62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8" name="TextBox 62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9" name="TextBox 62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0" name="TextBox 62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1" name="TextBox 62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2" name="TextBox 62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3" name="TextBox 62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4" name="TextBox 62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5" name="TextBox 62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6" name="TextBox 62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7" name="TextBox 62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8" name="TextBox 62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9" name="TextBox 62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0" name="TextBox 62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1" name="TextBox 62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2" name="TextBox 62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3" name="TextBox 62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4" name="TextBox 62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5" name="TextBox 62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6" name="TextBox 62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7" name="TextBox 62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8" name="TextBox 62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9" name="TextBox 62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0" name="TextBox 62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1" name="TextBox 62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2" name="TextBox 62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3" name="TextBox 62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4" name="TextBox 62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5" name="TextBox 62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6" name="TextBox 62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7" name="TextBox 62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8" name="TextBox 62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9" name="TextBox 62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0" name="TextBox 62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1" name="TextBox 63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2" name="TextBox 63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3" name="TextBox 63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4" name="TextBox 63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5" name="TextBox 63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6" name="TextBox 63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7" name="TextBox 63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8" name="TextBox 63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9" name="TextBox 63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0" name="TextBox 63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1" name="TextBox 63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2" name="TextBox 63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3" name="TextBox 63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4" name="TextBox 63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5" name="TextBox 63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6" name="TextBox 63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7" name="TextBox 63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8" name="TextBox 63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9" name="TextBox 63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0" name="TextBox 63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1" name="TextBox 63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2" name="TextBox 63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3" name="TextBox 63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4" name="TextBox 63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5" name="TextBox 63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6" name="TextBox 63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7" name="TextBox 63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8" name="TextBox 63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9" name="TextBox 63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0" name="TextBox 63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1" name="TextBox 63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2" name="TextBox 63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3" name="TextBox 63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4" name="TextBox 63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5" name="TextBox 63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6" name="TextBox 63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7" name="TextBox 63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8" name="TextBox 63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9" name="TextBox 63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0" name="TextBox 63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1" name="TextBox 63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2" name="TextBox 63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3" name="TextBox 63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4" name="TextBox 63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5" name="TextBox 63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6" name="TextBox 63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7" name="TextBox 63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8" name="TextBox 63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9" name="TextBox 63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0" name="TextBox 63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1" name="TextBox 63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2" name="TextBox 63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3" name="TextBox 63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4" name="TextBox 63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5" name="TextBox 63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6" name="TextBox 63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7" name="TextBox 63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8" name="TextBox 63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9" name="TextBox 63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0" name="TextBox 63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1" name="TextBox 63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2" name="TextBox 63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3" name="TextBox 63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4" name="TextBox 63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5" name="TextBox 63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6" name="TextBox 63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7" name="TextBox 63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8" name="TextBox 63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9" name="TextBox 63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0" name="TextBox 63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1" name="TextBox 63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2" name="TextBox 63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3" name="TextBox 63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4" name="TextBox 63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5" name="TextBox 63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6" name="TextBox 63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7" name="TextBox 63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8" name="TextBox 63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9" name="TextBox 63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0" name="TextBox 63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1" name="TextBox 63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2" name="TextBox 63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3" name="TextBox 63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4" name="TextBox 63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5" name="TextBox 63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6" name="TextBox 63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7" name="TextBox 63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8" name="TextBox 63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9" name="TextBox 63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0" name="TextBox 63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1" name="TextBox 63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2" name="TextBox 63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3" name="TextBox 63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4" name="TextBox 63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5" name="TextBox 63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6" name="TextBox 63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7" name="TextBox 63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8" name="TextBox 63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9" name="TextBox 63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0" name="TextBox 63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1" name="TextBox 64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2" name="TextBox 64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3" name="TextBox 64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4" name="TextBox 64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5" name="TextBox 64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6" name="TextBox 64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7" name="TextBox 64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8" name="TextBox 64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9" name="TextBox 64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0" name="TextBox 64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1" name="TextBox 64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2" name="TextBox 64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3" name="TextBox 64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4" name="TextBox 64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5" name="TextBox 64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6" name="TextBox 64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7" name="TextBox 64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8" name="TextBox 64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9" name="TextBox 64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0" name="TextBox 64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1" name="TextBox 64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2" name="TextBox 64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3" name="TextBox 64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4" name="TextBox 64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5" name="TextBox 64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6" name="TextBox 64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7" name="TextBox 64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8" name="TextBox 64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9" name="TextBox 64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0" name="TextBox 64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1" name="TextBox 64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2" name="TextBox 64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3" name="TextBox 64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4" name="TextBox 64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5" name="TextBox 64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6" name="TextBox 64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7" name="TextBox 64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8" name="TextBox 64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9" name="TextBox 64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0" name="TextBox 64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1" name="TextBox 64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2" name="TextBox 64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3" name="TextBox 64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4" name="TextBox 64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5" name="TextBox 64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6" name="TextBox 64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7" name="TextBox 64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8" name="TextBox 64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9" name="TextBox 64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0" name="TextBox 64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1" name="TextBox 64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2" name="TextBox 64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3" name="TextBox 64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4" name="TextBox 64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5" name="TextBox 64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6" name="TextBox 64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7" name="TextBox 64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8" name="TextBox 64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9" name="TextBox 64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0" name="TextBox 64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1" name="TextBox 64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2" name="TextBox 64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3" name="TextBox 64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4" name="TextBox 64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5" name="TextBox 64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6" name="TextBox 64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7" name="TextBox 64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8" name="TextBox 64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9" name="TextBox 64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0" name="TextBox 64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1" name="TextBox 64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2" name="TextBox 64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3" name="TextBox 64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6" name="TextBox 66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7" name="TextBox 66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8" name="TextBox 66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9" name="TextBox 66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0" name="TextBox 66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1" name="TextBox 66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2" name="TextBox 66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3" name="TextBox 66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4" name="TextBox 66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5" name="TextBox 66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6" name="TextBox 66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7" name="TextBox 66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8" name="TextBox 66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9" name="TextBox 66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0" name="TextBox 66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1" name="TextBox 66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2" name="TextBox 66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3" name="TextBox 66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4" name="TextBox 66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5" name="TextBox 66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6" name="TextBox 66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7" name="TextBox 66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8" name="TextBox 66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9" name="TextBox 66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0" name="TextBox 66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1" name="TextBox 66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2" name="TextBox 66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3" name="TextBox 66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4" name="TextBox 66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5" name="TextBox 66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6" name="TextBox 66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7" name="TextBox 66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8" name="TextBox 66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9" name="TextBox 66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0" name="TextBox 66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1" name="TextBox 67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2" name="TextBox 67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3" name="TextBox 67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4" name="TextBox 67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5" name="TextBox 67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6" name="TextBox 67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7" name="TextBox 67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8" name="TextBox 67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9" name="TextBox 67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0" name="TextBox 67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1" name="TextBox 67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2" name="TextBox 67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3" name="TextBox 67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4" name="TextBox 67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5" name="TextBox 67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6" name="TextBox 67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7" name="TextBox 67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8" name="TextBox 67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9" name="TextBox 67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0" name="TextBox 67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1" name="TextBox 67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2" name="TextBox 67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3" name="TextBox 67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4" name="TextBox 67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5" name="TextBox 67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6" name="TextBox 67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7" name="TextBox 67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8" name="TextBox 67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9" name="TextBox 67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0" name="TextBox 67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1" name="TextBox 67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2" name="TextBox 67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3" name="TextBox 67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4" name="TextBox 67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5" name="TextBox 67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6" name="TextBox 67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7" name="TextBox 67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8" name="TextBox 67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9" name="TextBox 67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0" name="TextBox 67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1" name="TextBox 67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2" name="TextBox 67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3" name="TextBox 67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4" name="TextBox 67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5" name="TextBox 67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6" name="TextBox 67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7" name="TextBox 67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8" name="TextBox 67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9" name="TextBox 67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0" name="TextBox 67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1" name="TextBox 67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2" name="TextBox 67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3" name="TextBox 67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4" name="TextBox 67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5" name="TextBox 67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6" name="TextBox 67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7" name="TextBox 67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8" name="TextBox 67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9" name="TextBox 67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0" name="TextBox 67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1" name="TextBox 67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2" name="TextBox 67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3" name="TextBox 67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4" name="TextBox 67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5" name="TextBox 67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6" name="TextBox 67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7" name="TextBox 67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8" name="TextBox 67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9" name="TextBox 67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0" name="TextBox 67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1" name="TextBox 67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2" name="TextBox 67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3" name="TextBox 67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4" name="TextBox 67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5" name="TextBox 67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6" name="TextBox 67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7" name="TextBox 67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8" name="TextBox 67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9" name="TextBox 67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0" name="TextBox 67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1" name="TextBox 67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2" name="TextBox 67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3" name="TextBox 67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4" name="TextBox 67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5" name="TextBox 67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6" name="TextBox 67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7" name="TextBox 67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8" name="TextBox 67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9" name="TextBox 67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0" name="TextBox 67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1" name="TextBox 67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2" name="TextBox 67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3" name="TextBox 67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4" name="TextBox 67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5" name="TextBox 67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6" name="TextBox 67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7" name="TextBox 67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8" name="TextBox 67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9" name="TextBox 67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0" name="TextBox 67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1" name="TextBox 68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2" name="TextBox 68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3" name="TextBox 68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4" name="TextBox 68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5" name="TextBox 68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6" name="TextBox 68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7" name="TextBox 68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8" name="TextBox 68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9" name="TextBox 68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0" name="TextBox 68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1" name="TextBox 68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2" name="TextBox 68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3" name="TextBox 68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4" name="TextBox 68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5" name="TextBox 68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6" name="TextBox 68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7" name="TextBox 68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8" name="TextBox 68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9" name="TextBox 68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0" name="TextBox 68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1" name="TextBox 68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2" name="TextBox 68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3" name="TextBox 68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4" name="TextBox 68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5" name="TextBox 68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6" name="TextBox 68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7" name="TextBox 68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8" name="TextBox 68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9" name="TextBox 68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0" name="TextBox 68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1" name="TextBox 68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2" name="TextBox 68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3" name="TextBox 68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4" name="TextBox 68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5" name="TextBox 68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6" name="TextBox 68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7" name="TextBox 68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8" name="TextBox 68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9" name="TextBox 68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0" name="TextBox 68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1" name="TextBox 68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2" name="TextBox 68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3" name="TextBox 68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4" name="TextBox 68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5" name="TextBox 68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6" name="TextBox 68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7" name="TextBox 68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8" name="TextBox 68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9" name="TextBox 68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0" name="TextBox 68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1" name="TextBox 68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2" name="TextBox 68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3" name="TextBox 68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4" name="TextBox 68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5" name="TextBox 68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6" name="TextBox 68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7" name="TextBox 68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8" name="TextBox 68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9" name="TextBox 68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0" name="TextBox 68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1" name="TextBox 68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2" name="TextBox 68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3" name="TextBox 68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4" name="TextBox 68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5" name="TextBox 68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6" name="TextBox 68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7" name="TextBox 68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8" name="TextBox 68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9" name="TextBox 68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0" name="TextBox 68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1" name="TextBox 68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2" name="TextBox 68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3" name="TextBox 68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4" name="TextBox 68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5" name="TextBox 68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6" name="TextBox 68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7" name="TextBox 68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8" name="TextBox 68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9" name="TextBox 68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0" name="TextBox 68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1" name="TextBox 68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2" name="TextBox 68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3" name="TextBox 68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4" name="TextBox 68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5" name="TextBox 68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6" name="TextBox 68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7" name="TextBox 68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8" name="TextBox 68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9" name="TextBox 68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0" name="TextBox 68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1" name="TextBox 68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2" name="TextBox 68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3" name="TextBox 68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4" name="TextBox 68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5" name="TextBox 68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6" name="TextBox 68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7" name="TextBox 68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8" name="TextBox 68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9" name="TextBox 68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0" name="TextBox 68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1" name="TextBox 69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2" name="TextBox 69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3" name="TextBox 69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4" name="TextBox 69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5" name="TextBox 69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6" name="TextBox 69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7" name="TextBox 69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8" name="TextBox 69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9" name="TextBox 69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0" name="TextBox 69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1" name="TextBox 69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2" name="TextBox 69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3" name="TextBox 69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4" name="TextBox 69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5" name="TextBox 69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6" name="TextBox 69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7" name="TextBox 69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8" name="TextBox 69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9" name="TextBox 69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20" name="TextBox 69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21" name="TextBox 69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22" name="TextBox 69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1193600" y="2032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01193600" y="32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91863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1918632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1" name="TextBox 30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3" name="TextBox 30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5" name="TextBox 30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" name="TextBox 30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7" name="TextBox 30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9" name="TextBox 308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" name="TextBox 309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1" name="TextBox 31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" name="TextBox 31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3" name="TextBox 31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5" name="TextBox 31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7" name="TextBox 31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2" name="TextBox 33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4" name="TextBox 33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6" name="TextBox 33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8" name="TextBox 33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0" name="TextBox 339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2" name="TextBox 34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4" name="TextBox 34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6" name="TextBox 34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8" name="TextBox 34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5" name="TextBox 43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6" name="TextBox 43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7" name="TextBox 43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8" name="TextBox 43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9" name="TextBox 43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0" name="TextBox 43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5" name="TextBox 43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6" name="TextBox 43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7" name="TextBox 43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8" name="TextBox 43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9" name="TextBox 43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0" name="TextBox 43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6" name="TextBox 43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7" name="TextBox 43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8" name="TextBox 43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9" name="TextBox 43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0" name="TextBox 43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1" name="TextBox 43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2" name="TextBox 43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3" name="TextBox 43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5" name="TextBox 43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6" name="TextBox 43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7" name="TextBox 44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8" name="TextBox 44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9" name="TextBox 44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0" name="TextBox 44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1" name="TextBox 44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2" name="TextBox 44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9" name="TextBox 44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0" name="TextBox 44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1" name="TextBox 44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2" name="TextBox 44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3" name="TextBox 44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4" name="TextBox 44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39" name="TextBox 44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0" name="TextBox 44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1" name="TextBox 44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2" name="TextBox 444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3" name="TextBox 444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4" name="TextBox 44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5" name="TextBox 45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6" name="TextBox 45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7" name="TextBox 45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8" name="TextBox 45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9" name="TextBox 45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0" name="TextBox 45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47" name="TextBox 45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8" name="TextBox 45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9" name="TextBox 45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0" name="TextBox 45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1" name="TextBox 45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52" name="TextBox 45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1" name="TextBox 45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2" name="TextBox 45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7" name="TextBox 45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8" name="TextBox 45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9" name="TextBox 45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0" name="TextBox 456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1" name="TextBox 45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2" name="TextBox 45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9" name="TextBox 45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0" name="TextBox 45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1" name="TextBox 45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82" name="TextBox 45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83" name="TextBox 45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4" name="TextBox 45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9" name="TextBox 45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0" name="TextBox 45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1" name="TextBox 46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2" name="TextBox 46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3" name="TextBox 46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4" name="TextBox 46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1" name="TextBox 46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2" name="TextBox 46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3" name="TextBox 46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4" name="TextBox 46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5" name="TextBox 46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6" name="TextBox 46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1" name="TextBox 46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2" name="TextBox 46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3" name="TextBox 46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4" name="TextBox 46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5" name="TextBox 46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6" name="TextBox 46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7" name="TextBox 46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8" name="TextBox 46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3" name="TextBox 46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4" name="TextBox 46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5" name="TextBox 46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6" name="TextBox 46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7" name="TextBox 46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8" name="TextBox 46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3" name="TextBox 46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4" name="TextBox 46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5" name="TextBox 46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6" name="TextBox 46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7" name="TextBox 46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68" name="TextBox 466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5" name="TextBox 46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6" name="TextBox 46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7" name="TextBox 46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8" name="TextBox 46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9" name="TextBox 46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0" name="TextBox 46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9" name="TextBox 46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90" name="TextBox 46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91" name="TextBox 46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2" name="TextBox 46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3" name="TextBox 46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4" name="TextBox 46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5" name="TextBox 46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6" name="TextBox 46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7" name="TextBox 46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8" name="TextBox 46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9" name="TextBox 46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0" name="TextBox 46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1" name="TextBox 47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2" name="TextBox 47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3" name="TextBox 47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4" name="TextBox 47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5" name="TextBox 47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6" name="TextBox 47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7" name="TextBox 47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8" name="TextBox 47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9" name="TextBox 47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10" name="TextBox 47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11" name="TextBox 47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2" name="TextBox 47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3" name="TextBox 47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4" name="TextBox 471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5" name="TextBox 47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6" name="TextBox 47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7" name="TextBox 47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8" name="TextBox 47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9" name="TextBox 47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0" name="TextBox 47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7" name="TextBox 47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68" name="TextBox 476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69" name="TextBox 47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0" name="TextBox 47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5" name="TextBox 51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6" name="TextBox 51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 i="1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2" name="TextBox 55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3" name="TextBox 55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4" name="TextBox 55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5" name="TextBox 55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6" name="TextBox 55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7" name="TextBox 55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8" name="TextBox 55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9" name="TextBox 55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0" name="TextBox 55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1" name="TextBox 55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2" name="TextBox 55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3" name="TextBox 55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4" name="TextBox 55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5" name="TextBox 55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6" name="TextBox 55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7" name="TextBox 55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8" name="TextBox 55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9" name="TextBox 55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0" name="TextBox 55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1" name="TextBox 55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2" name="TextBox 55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3" name="TextBox 55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4" name="TextBox 55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5" name="TextBox 55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6" name="TextBox 55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7" name="TextBox 55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8" name="TextBox 55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9" name="TextBox 55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0" name="TextBox 55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1" name="TextBox 56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2" name="TextBox 56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3" name="TextBox 56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4" name="TextBox 56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5" name="TextBox 56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6" name="TextBox 56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7" name="TextBox 56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8" name="TextBox 56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9" name="TextBox 56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0" name="TextBox 56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1" name="TextBox 56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2" name="TextBox 56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3" name="TextBox 56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4" name="TextBox 56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5" name="TextBox 56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6" name="TextBox 56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7" name="TextBox 56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8" name="TextBox 56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9" name="TextBox 56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0" name="TextBox 56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1" name="TextBox 56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2" name="TextBox 56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3" name="TextBox 56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4" name="TextBox 56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5" name="TextBox 56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6" name="TextBox 56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7" name="TextBox 56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8" name="TextBox 56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9" name="TextBox 56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0" name="TextBox 56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1" name="TextBox 56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2" name="TextBox 56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3" name="TextBox 56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4" name="TextBox 56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5" name="TextBox 56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6" name="TextBox 56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7" name="TextBox 56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8" name="TextBox 56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9" name="TextBox 56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0" name="TextBox 56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1" name="TextBox 56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2" name="TextBox 56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3" name="TextBox 56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4" name="TextBox 56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5" name="TextBox 56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6" name="TextBox 56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7" name="TextBox 56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8" name="TextBox 56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9" name="TextBox 56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0" name="TextBox 56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1" name="TextBox 56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2" name="TextBox 56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3" name="TextBox 56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4" name="TextBox 56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5" name="TextBox 56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6" name="TextBox 56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7" name="TextBox 56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8" name="TextBox 56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9" name="TextBox 56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0" name="TextBox 56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1" name="TextBox 56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2" name="TextBox 56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3" name="TextBox 56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4" name="TextBox 56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5" name="TextBox 56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6" name="TextBox 56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7" name="TextBox 56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8" name="TextBox 56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9" name="TextBox 56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0" name="TextBox 56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1" name="TextBox 56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2" name="TextBox 56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3" name="TextBox 56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4" name="TextBox 56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5" name="TextBox 56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6" name="TextBox 56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7" name="TextBox 56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8" name="TextBox 56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9" name="TextBox 56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0" name="TextBox 56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1" name="TextBox 56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2" name="TextBox 56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3" name="TextBox 56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4" name="TextBox 56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5" name="TextBox 56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6" name="TextBox 56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7" name="TextBox 56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8" name="TextBox 56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9" name="TextBox 56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0" name="TextBox 56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1" name="TextBox 56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2" name="TextBox 56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3" name="TextBox 56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4" name="TextBox 56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5" name="TextBox 56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6" name="TextBox 56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7" name="TextBox 56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8" name="TextBox 56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9" name="TextBox 56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0" name="TextBox 56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1" name="TextBox 57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2" name="TextBox 57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3" name="TextBox 57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4" name="TextBox 57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5" name="TextBox 57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6" name="TextBox 57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7" name="TextBox 57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8" name="TextBox 57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9" name="TextBox 57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0" name="TextBox 57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1" name="TextBox 57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2" name="TextBox 57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3" name="TextBox 57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4" name="TextBox 57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5" name="TextBox 57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6" name="TextBox 57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7" name="TextBox 57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8" name="TextBox 57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9" name="TextBox 57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0" name="TextBox 57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1" name="TextBox 57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2" name="TextBox 57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3" name="TextBox 57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4" name="TextBox 57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5" name="TextBox 57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6" name="TextBox 57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7" name="TextBox 57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8" name="TextBox 57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9" name="TextBox 57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0" name="TextBox 57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1" name="TextBox 57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2" name="TextBox 57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3" name="TextBox 57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4" name="TextBox 57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5" name="TextBox 57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6" name="TextBox 57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7" name="TextBox 57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8" name="TextBox 57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9" name="TextBox 57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0" name="TextBox 57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1" name="TextBox 57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2" name="TextBox 57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3" name="TextBox 57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4" name="TextBox 57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5" name="TextBox 57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6" name="TextBox 57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7" name="TextBox 57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8" name="TextBox 57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9" name="TextBox 57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0" name="TextBox 57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1" name="TextBox 57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2" name="TextBox 57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3" name="TextBox 57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4" name="TextBox 57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5" name="TextBox 57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6" name="TextBox 57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7" name="TextBox 57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8" name="TextBox 57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9" name="TextBox 57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0" name="TextBox 57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1" name="TextBox 57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2" name="TextBox 57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3" name="TextBox 57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4" name="TextBox 57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5" name="TextBox 57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6" name="TextBox 57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7" name="TextBox 57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8" name="TextBox 57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9" name="TextBox 57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0" name="TextBox 57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6" name="TextBox 57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7" name="TextBox 57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8" name="TextBox 57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9" name="TextBox 57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0" name="TextBox 57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1" name="TextBox 57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2" name="TextBox 57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3" name="TextBox 57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4" name="TextBox 57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5" name="TextBox 57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6" name="TextBox 57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7" name="TextBox 57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8" name="TextBox 57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9" name="TextBox 57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0" name="TextBox 57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1" name="TextBox 58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2" name="TextBox 58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3" name="TextBox 58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4" name="TextBox 58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5" name="TextBox 58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6" name="TextBox 58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7" name="TextBox 58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8" name="TextBox 58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9" name="TextBox 58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0" name="TextBox 58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1" name="TextBox 58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2" name="TextBox 58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3" name="TextBox 58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4" name="TextBox 58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5" name="TextBox 58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6" name="TextBox 58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7" name="TextBox 58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8" name="TextBox 58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9" name="TextBox 58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0" name="TextBox 58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1" name="TextBox 58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2" name="TextBox 58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3" name="TextBox 58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4" name="TextBox 58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5" name="TextBox 58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6" name="TextBox 58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7" name="TextBox 58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8" name="TextBox 58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9" name="TextBox 58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0" name="TextBox 58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1" name="TextBox 58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2" name="TextBox 58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3" name="TextBox 58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4" name="TextBox 58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5" name="TextBox 58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6" name="TextBox 58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7" name="TextBox 58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8" name="TextBox 58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9" name="TextBox 58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0" name="TextBox 58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1" name="TextBox 58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2" name="TextBox 58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3" name="TextBox 58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4" name="TextBox 58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5" name="TextBox 58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6" name="TextBox 58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7" name="TextBox 58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8" name="TextBox 58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9" name="TextBox 58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0" name="TextBox 58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1" name="TextBox 58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2" name="TextBox 58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3" name="TextBox 58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4" name="TextBox 58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5" name="TextBox 58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6" name="TextBox 58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7" name="TextBox 58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8" name="TextBox 58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9" name="TextBox 58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0" name="TextBox 58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1" name="TextBox 58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2" name="TextBox 58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3" name="TextBox 58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4" name="TextBox 58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5" name="TextBox 58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6" name="TextBox 58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7" name="TextBox 58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8" name="TextBox 58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9" name="TextBox 58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0" name="TextBox 58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1" name="TextBox 58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2" name="TextBox 58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3" name="TextBox 58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4" name="TextBox 58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5" name="TextBox 58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6" name="TextBox 58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7" name="TextBox 58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8" name="TextBox 58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9" name="TextBox 58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0" name="TextBox 58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1" name="TextBox 58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2" name="TextBox 58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3" name="TextBox 58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4" name="TextBox 58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5" name="TextBox 58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6" name="TextBox 58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7" name="TextBox 58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8" name="TextBox 58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9" name="TextBox 58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0" name="TextBox 58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1" name="TextBox 58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2" name="TextBox 58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3" name="TextBox 58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4" name="TextBox 58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5" name="TextBox 58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6" name="TextBox 58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7" name="TextBox 58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8" name="TextBox 58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9" name="TextBox 58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0" name="TextBox 58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1" name="TextBox 59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2" name="TextBox 59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3" name="TextBox 59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4" name="TextBox 59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5" name="TextBox 59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6" name="TextBox 59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7" name="TextBox 59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8" name="TextBox 59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9" name="TextBox 59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0" name="TextBox 59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1" name="TextBox 59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2" name="TextBox 59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3" name="TextBox 59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4" name="TextBox 59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5" name="TextBox 59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6" name="TextBox 59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7" name="TextBox 59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8" name="TextBox 59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9" name="TextBox 59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0" name="TextBox 59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1" name="TextBox 59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2" name="TextBox 59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3" name="TextBox 59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4" name="TextBox 59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5" name="TextBox 59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6" name="TextBox 59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7" name="TextBox 59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8" name="TextBox 59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9" name="TextBox 59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0" name="TextBox 59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1" name="TextBox 59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2" name="TextBox 59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3" name="TextBox 59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4" name="TextBox 59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5" name="TextBox 59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6" name="TextBox 59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7" name="TextBox 59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8" name="TextBox 59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9" name="TextBox 59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0" name="TextBox 59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1" name="TextBox 59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2" name="TextBox 59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3" name="TextBox 59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4" name="TextBox 59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5" name="TextBox 59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6" name="TextBox 59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7" name="TextBox 59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8" name="TextBox 59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9" name="TextBox 59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0" name="TextBox 59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1" name="TextBox 59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2" name="TextBox 59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3" name="TextBox 59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4" name="TextBox 59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5" name="TextBox 59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6" name="TextBox 59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7" name="TextBox 59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8" name="TextBox 59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9" name="TextBox 59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0" name="TextBox 59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1" name="TextBox 59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2" name="TextBox 59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3" name="TextBox 59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4" name="TextBox 59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5" name="TextBox 59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6" name="TextBox 59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7" name="TextBox 59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8" name="TextBox 59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9" name="TextBox 59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0" name="TextBox 59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1" name="TextBox 59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2" name="TextBox 59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3" name="TextBox 59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4" name="TextBox 59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5" name="TextBox 59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6" name="TextBox 59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7" name="TextBox 59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8" name="TextBox 59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9" name="TextBox 59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0" name="TextBox 59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1" name="TextBox 59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2" name="TextBox 59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3" name="TextBox 59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4" name="TextBox 59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5" name="TextBox 59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6" name="TextBox 59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7" name="TextBox 59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8" name="TextBox 59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9" name="TextBox 59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0" name="TextBox 59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1" name="TextBox 59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2" name="TextBox 59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3" name="TextBox 59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4" name="TextBox 59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5" name="TextBox 59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6" name="TextBox 59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7" name="TextBox 59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8" name="TextBox 59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9" name="TextBox 59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0" name="TextBox 59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1" name="TextBox 60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2" name="TextBox 60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3" name="TextBox 60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4" name="TextBox 60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5" name="TextBox 60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6" name="TextBox 60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7" name="TextBox 60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8" name="TextBox 60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9" name="TextBox 60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0" name="TextBox 60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1" name="TextBox 60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2" name="TextBox 60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3" name="TextBox 60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4" name="TextBox 60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5" name="TextBox 60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6" name="TextBox 60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7" name="TextBox 60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8" name="TextBox 60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9" name="TextBox 60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0" name="TextBox 60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1" name="TextBox 60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2" name="TextBox 60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3" name="TextBox 60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4" name="TextBox 60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5" name="TextBox 60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6" name="TextBox 60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7" name="TextBox 60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8" name="TextBox 60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9" name="TextBox 60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0" name="TextBox 60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1" name="TextBox 60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2" name="TextBox 60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3" name="TextBox 60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4" name="TextBox 60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5" name="TextBox 60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6" name="TextBox 60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7" name="TextBox 60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8" name="TextBox 60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9" name="TextBox 60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0" name="TextBox 60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1" name="TextBox 60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2" name="TextBox 60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3" name="TextBox 60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4" name="TextBox 60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5" name="TextBox 60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6" name="TextBox 60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7" name="TextBox 60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8" name="TextBox 60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9" name="TextBox 60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0" name="TextBox 60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1" name="TextBox 60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2" name="TextBox 60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3" name="TextBox 60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4" name="TextBox 60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5" name="TextBox 60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6" name="TextBox 60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7" name="TextBox 60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8" name="TextBox 60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9" name="TextBox 60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0" name="TextBox 60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1" name="TextBox 60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2" name="TextBox 60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3" name="TextBox 60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4" name="TextBox 60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5" name="TextBox 60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6" name="TextBox 60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7" name="TextBox 60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8" name="TextBox 60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9" name="TextBox 60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0" name="TextBox 60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1" name="TextBox 60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2" name="TextBox 60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3" name="TextBox 60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4" name="TextBox 60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5" name="TextBox 60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6" name="TextBox 60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7" name="TextBox 60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8" name="TextBox 60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9" name="TextBox 60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0" name="TextBox 60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1" name="TextBox 60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2" name="TextBox 60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3" name="TextBox 60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4" name="TextBox 60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5" name="TextBox 60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6" name="TextBox 60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7" name="TextBox 60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8" name="TextBox 60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9" name="TextBox 60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0" name="TextBox 60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1" name="TextBox 60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2" name="TextBox 60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3" name="TextBox 60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4" name="TextBox 60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5" name="TextBox 60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6" name="TextBox 60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7" name="TextBox 60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8" name="TextBox 60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9" name="TextBox 60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0" name="TextBox 60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1" name="TextBox 61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2" name="TextBox 61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3" name="TextBox 61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4" name="TextBox 61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5" name="TextBox 61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6" name="TextBox 61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7" name="TextBox 61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8" name="TextBox 61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9" name="TextBox 61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0" name="TextBox 61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1" name="TextBox 61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2" name="TextBox 61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3" name="TextBox 61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4" name="TextBox 61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5" name="TextBox 61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6" name="TextBox 61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7" name="TextBox 61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8" name="TextBox 61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9" name="TextBox 61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0" name="TextBox 61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1" name="TextBox 61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2" name="TextBox 61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3" name="TextBox 61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4" name="TextBox 61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5" name="TextBox 61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6" name="TextBox 61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7" name="TextBox 61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8" name="TextBox 61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9" name="TextBox 61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0" name="TextBox 61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1" name="TextBox 61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2" name="TextBox 61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3" name="TextBox 61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4" name="TextBox 61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5" name="TextBox 61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6" name="TextBox 61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7" name="TextBox 61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8" name="TextBox 61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9" name="TextBox 61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0" name="TextBox 61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1" name="TextBox 61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2" name="TextBox 61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3" name="TextBox 61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4" name="TextBox 61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5" name="TextBox 61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6" name="TextBox 61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7" name="TextBox 61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8" name="TextBox 61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9" name="TextBox 61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0" name="TextBox 61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1" name="TextBox 61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2" name="TextBox 61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3" name="TextBox 61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4" name="TextBox 61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5" name="TextBox 61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6" name="TextBox 61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7" name="TextBox 61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8" name="TextBox 61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9" name="TextBox 61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0" name="TextBox 61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1" name="TextBox 61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2" name="TextBox 61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3" name="TextBox 61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4" name="TextBox 61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5" name="TextBox 61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6" name="TextBox 61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7" name="TextBox 61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8" name="TextBox 61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9" name="TextBox 61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0" name="TextBox 61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1" name="TextBox 61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2" name="TextBox 61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3" name="TextBox 61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4" name="TextBox 61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5" name="TextBox 61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6" name="TextBox 61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7" name="TextBox 61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8" name="TextBox 61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9" name="TextBox 61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0" name="TextBox 61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1" name="TextBox 61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2" name="TextBox 61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3" name="TextBox 61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4" name="TextBox 61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5" name="TextBox 61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6" name="TextBox 61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7" name="TextBox 61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8" name="TextBox 61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9" name="TextBox 61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0" name="TextBox 61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1" name="TextBox 61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2" name="TextBox 61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3" name="TextBox 61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4" name="TextBox 61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5" name="TextBox 61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6" name="TextBox 61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7" name="TextBox 61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8" name="TextBox 61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9" name="TextBox 61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0" name="TextBox 61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1" name="TextBox 62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2" name="TextBox 62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3" name="TextBox 62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4" name="TextBox 62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5" name="TextBox 62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6" name="TextBox 62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7" name="TextBox 62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8" name="TextBox 62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9" name="TextBox 62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0" name="TextBox 62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1" name="TextBox 62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2" name="TextBox 62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3" name="TextBox 62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4" name="TextBox 62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5" name="TextBox 62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6" name="TextBox 62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7" name="TextBox 62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8" name="TextBox 62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9" name="TextBox 62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0" name="TextBox 62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1" name="TextBox 62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2" name="TextBox 62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3" name="TextBox 62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4" name="TextBox 62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5" name="TextBox 62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6" name="TextBox 62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7" name="TextBox 62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8" name="TextBox 62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9" name="TextBox 62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0" name="TextBox 62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1" name="TextBox 62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2" name="TextBox 62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3" name="TextBox 62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4" name="TextBox 62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5" name="TextBox 62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6" name="TextBox 62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7" name="TextBox 62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8" name="TextBox 62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9" name="TextBox 62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0" name="TextBox 62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1" name="TextBox 62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2" name="TextBox 62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3" name="TextBox 62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4" name="TextBox 62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5" name="TextBox 62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6" name="TextBox 62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7" name="TextBox 62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8" name="TextBox 62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9" name="TextBox 62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0" name="TextBox 62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1" name="TextBox 62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2" name="TextBox 62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3" name="TextBox 62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4" name="TextBox 62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5" name="TextBox 62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6" name="TextBox 62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7" name="TextBox 62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8" name="TextBox 62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9" name="TextBox 62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0" name="TextBox 62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1" name="TextBox 62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2" name="TextBox 62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3" name="TextBox 62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4" name="TextBox 62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5" name="TextBox 62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6" name="TextBox 62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7" name="TextBox 62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8" name="TextBox 62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9" name="TextBox 62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0" name="TextBox 62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1" name="TextBox 62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2" name="TextBox 62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3" name="TextBox 62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4" name="TextBox 62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5" name="TextBox 62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6" name="TextBox 62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7" name="TextBox 62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8" name="TextBox 62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9" name="TextBox 62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0" name="TextBox 62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1" name="TextBox 62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2" name="TextBox 62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3" name="TextBox 62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4" name="TextBox 62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5" name="TextBox 62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6" name="TextBox 62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7" name="TextBox 62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8" name="TextBox 62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9" name="TextBox 62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0" name="TextBox 62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1" name="TextBox 62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2" name="TextBox 62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3" name="TextBox 62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4" name="TextBox 62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5" name="TextBox 62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6" name="TextBox 62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7" name="TextBox 62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8" name="TextBox 62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9" name="TextBox 62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0" name="TextBox 62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1" name="TextBox 63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2" name="TextBox 63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3" name="TextBox 63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4" name="TextBox 63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5" name="TextBox 63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6" name="TextBox 63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7" name="TextBox 63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8" name="TextBox 63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9" name="TextBox 63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0" name="TextBox 63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1" name="TextBox 63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2" name="TextBox 63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3" name="TextBox 63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4" name="TextBox 63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5" name="TextBox 63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6" name="TextBox 63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7" name="TextBox 63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8" name="TextBox 63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9" name="TextBox 63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0" name="TextBox 63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1" name="TextBox 63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2" name="TextBox 63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3" name="TextBox 63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4" name="TextBox 63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5" name="TextBox 63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6" name="TextBox 63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7" name="TextBox 63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8" name="TextBox 63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9" name="TextBox 63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0" name="TextBox 63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1" name="TextBox 63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2" name="TextBox 63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3" name="TextBox 63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4" name="TextBox 63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5" name="TextBox 63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6" name="TextBox 63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7" name="TextBox 63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8" name="TextBox 63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9" name="TextBox 63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0" name="TextBox 63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1" name="TextBox 63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2" name="TextBox 63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3" name="TextBox 63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4" name="TextBox 63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5" name="TextBox 63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6" name="TextBox 63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7" name="TextBox 63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8" name="TextBox 63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9" name="TextBox 63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0" name="TextBox 63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1" name="TextBox 63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2" name="TextBox 63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3" name="TextBox 63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4" name="TextBox 63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5" name="TextBox 63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6" name="TextBox 63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7" name="TextBox 63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8" name="TextBox 63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9" name="TextBox 63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0" name="TextBox 63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1" name="TextBox 63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2" name="TextBox 63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3" name="TextBox 63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4" name="TextBox 63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5" name="TextBox 63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6" name="TextBox 63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7" name="TextBox 63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8" name="TextBox 63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9" name="TextBox 63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0" name="TextBox 63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1" name="TextBox 63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2" name="TextBox 63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3" name="TextBox 63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4" name="TextBox 63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5" name="TextBox 63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6" name="TextBox 63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7" name="TextBox 63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8" name="TextBox 63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9" name="TextBox 63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0" name="TextBox 63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1" name="TextBox 63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2" name="TextBox 63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3" name="TextBox 63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4" name="TextBox 63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5" name="TextBox 63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6" name="TextBox 63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7" name="TextBox 63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8" name="TextBox 63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9" name="TextBox 63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0" name="TextBox 63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1" name="TextBox 63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2" name="TextBox 63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3" name="TextBox 63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4" name="TextBox 63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5" name="TextBox 63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6" name="TextBox 63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7" name="TextBox 63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8" name="TextBox 63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9" name="TextBox 63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0" name="TextBox 63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1" name="TextBox 64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2" name="TextBox 64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3" name="TextBox 64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4" name="TextBox 64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5" name="TextBox 64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6" name="TextBox 64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7" name="TextBox 64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8" name="TextBox 64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9" name="TextBox 64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0" name="TextBox 64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1" name="TextBox 64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2" name="TextBox 64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3" name="TextBox 64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4" name="TextBox 64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5" name="TextBox 64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6" name="TextBox 64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7" name="TextBox 64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8" name="TextBox 64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9" name="TextBox 64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0" name="TextBox 64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1" name="TextBox 64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2" name="TextBox 64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3" name="TextBox 64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4" name="TextBox 64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5" name="TextBox 64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6" name="TextBox 64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7" name="TextBox 64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8" name="TextBox 64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9" name="TextBox 64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0" name="TextBox 64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1" name="TextBox 64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2" name="TextBox 64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3" name="TextBox 64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4" name="TextBox 64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5" name="TextBox 64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6" name="TextBox 64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7" name="TextBox 64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8" name="TextBox 64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9" name="TextBox 64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0" name="TextBox 64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1" name="TextBox 64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2" name="TextBox 64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3" name="TextBox 64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4" name="TextBox 64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5" name="TextBox 64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6" name="TextBox 64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7" name="TextBox 64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8" name="TextBox 64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9" name="TextBox 64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0" name="TextBox 64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1" name="TextBox 64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2" name="TextBox 64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3" name="TextBox 64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4" name="TextBox 64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5" name="TextBox 64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6" name="TextBox 64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7" name="TextBox 64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8" name="TextBox 64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9" name="TextBox 64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0" name="TextBox 64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1" name="TextBox 64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2" name="TextBox 64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3" name="TextBox 64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4" name="TextBox 64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5" name="TextBox 64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6" name="TextBox 64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7" name="TextBox 64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8" name="TextBox 64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9" name="TextBox 64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0" name="TextBox 64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1" name="TextBox 64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2" name="TextBox 64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3" name="TextBox 64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6" name="TextBox 66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7" name="TextBox 66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8" name="TextBox 66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9" name="TextBox 66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0" name="TextBox 66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1" name="TextBox 66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2" name="TextBox 66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3" name="TextBox 66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4" name="TextBox 66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5" name="TextBox 66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6" name="TextBox 66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7" name="TextBox 66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8" name="TextBox 66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9" name="TextBox 66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0" name="TextBox 66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1" name="TextBox 66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2" name="TextBox 66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3" name="TextBox 66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4" name="TextBox 66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5" name="TextBox 66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6" name="TextBox 66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7" name="TextBox 66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8" name="TextBox 66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9" name="TextBox 66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0" name="TextBox 66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1" name="TextBox 66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2" name="TextBox 66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3" name="TextBox 66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4" name="TextBox 66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5" name="TextBox 66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6" name="TextBox 66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7" name="TextBox 66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8" name="TextBox 66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9" name="TextBox 66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0" name="TextBox 66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1" name="TextBox 67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2" name="TextBox 67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3" name="TextBox 67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4" name="TextBox 67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5" name="TextBox 67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6" name="TextBox 67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7" name="TextBox 67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8" name="TextBox 67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9" name="TextBox 67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0" name="TextBox 67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1" name="TextBox 67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2" name="TextBox 67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3" name="TextBox 67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4" name="TextBox 67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5" name="TextBox 67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6" name="TextBox 67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7" name="TextBox 67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8" name="TextBox 67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9" name="TextBox 67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0" name="TextBox 67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1" name="TextBox 67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2" name="TextBox 67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3" name="TextBox 67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4" name="TextBox 67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5" name="TextBox 67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6" name="TextBox 67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7" name="TextBox 67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8" name="TextBox 67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9" name="TextBox 67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0" name="TextBox 67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1" name="TextBox 67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2" name="TextBox 67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3" name="TextBox 67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4" name="TextBox 67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5" name="TextBox 67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6" name="TextBox 67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7" name="TextBox 67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8" name="TextBox 67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9" name="TextBox 67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0" name="TextBox 67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1" name="TextBox 67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2" name="TextBox 67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3" name="TextBox 67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4" name="TextBox 67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5" name="TextBox 67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6" name="TextBox 67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7" name="TextBox 67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8" name="TextBox 67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9" name="TextBox 67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0" name="TextBox 67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1" name="TextBox 67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2" name="TextBox 67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3" name="TextBox 67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4" name="TextBox 67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5" name="TextBox 67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6" name="TextBox 67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7" name="TextBox 67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8" name="TextBox 67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9" name="TextBox 67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0" name="TextBox 67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1" name="TextBox 67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2" name="TextBox 67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3" name="TextBox 67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4" name="TextBox 67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5" name="TextBox 67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6" name="TextBox 67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7" name="TextBox 67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8" name="TextBox 67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9" name="TextBox 67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0" name="TextBox 67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1" name="TextBox 67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2" name="TextBox 67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3" name="TextBox 67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4" name="TextBox 67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5" name="TextBox 67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6" name="TextBox 67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7" name="TextBox 67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8" name="TextBox 67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9" name="TextBox 67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0" name="TextBox 67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1" name="TextBox 67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2" name="TextBox 67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3" name="TextBox 67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4" name="TextBox 67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5" name="TextBox 67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6" name="TextBox 67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7" name="TextBox 67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8" name="TextBox 67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9" name="TextBox 67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0" name="TextBox 67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1" name="TextBox 67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2" name="TextBox 67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3" name="TextBox 67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4" name="TextBox 67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5" name="TextBox 67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6" name="TextBox 67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7" name="TextBox 67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8" name="TextBox 67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9" name="TextBox 67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0" name="TextBox 67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1" name="TextBox 68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2" name="TextBox 68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3" name="TextBox 68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4" name="TextBox 68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5" name="TextBox 68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6" name="TextBox 68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7" name="TextBox 68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8" name="TextBox 68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9" name="TextBox 68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0" name="TextBox 68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1" name="TextBox 68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2" name="TextBox 68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3" name="TextBox 68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4" name="TextBox 68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5" name="TextBox 68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6" name="TextBox 68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7" name="TextBox 68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8" name="TextBox 68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9" name="TextBox 68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0" name="TextBox 68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1" name="TextBox 68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2" name="TextBox 68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3" name="TextBox 68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4" name="TextBox 68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5" name="TextBox 68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6" name="TextBox 68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7" name="TextBox 68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8" name="TextBox 68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9" name="TextBox 68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0" name="TextBox 68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1" name="TextBox 68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2" name="TextBox 68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3" name="TextBox 68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4" name="TextBox 68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5" name="TextBox 68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6" name="TextBox 68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7" name="TextBox 68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8" name="TextBox 68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9" name="TextBox 68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0" name="TextBox 68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1" name="TextBox 68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2" name="TextBox 68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3" name="TextBox 68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4" name="TextBox 68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5" name="TextBox 68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6" name="TextBox 68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7" name="TextBox 68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8" name="TextBox 68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9" name="TextBox 68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0" name="TextBox 68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1" name="TextBox 68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2" name="TextBox 68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3" name="TextBox 68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4" name="TextBox 68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5" name="TextBox 68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6" name="TextBox 68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7" name="TextBox 68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8" name="TextBox 68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9" name="TextBox 68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0" name="TextBox 68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1" name="TextBox 68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2" name="TextBox 68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3" name="TextBox 68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4" name="TextBox 68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5" name="TextBox 68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6" name="TextBox 68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7" name="TextBox 68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8" name="TextBox 68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9" name="TextBox 68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0" name="TextBox 68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1" name="TextBox 68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2" name="TextBox 68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3" name="TextBox 68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4" name="TextBox 68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5" name="TextBox 68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6" name="TextBox 68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7" name="TextBox 68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8" name="TextBox 68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9" name="TextBox 68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0" name="TextBox 68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1" name="TextBox 68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2" name="TextBox 68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3" name="TextBox 68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4" name="TextBox 68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5" name="TextBox 68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6" name="TextBox 68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7" name="TextBox 68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8" name="TextBox 68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9" name="TextBox 68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0" name="TextBox 68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1" name="TextBox 68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2" name="TextBox 68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3" name="TextBox 68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4" name="TextBox 68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5" name="TextBox 68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6" name="TextBox 68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7" name="TextBox 68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8" name="TextBox 68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9" name="TextBox 68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0" name="TextBox 68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1" name="TextBox 69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2" name="TextBox 69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3" name="TextBox 69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4" name="TextBox 69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5" name="TextBox 69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6" name="TextBox 69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7" name="TextBox 69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8" name="TextBox 69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9" name="TextBox 69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0" name="TextBox 69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1" name="TextBox 69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2" name="TextBox 69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3" name="TextBox 69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4" name="TextBox 69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5" name="TextBox 69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6" name="TextBox 69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7" name="TextBox 69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8" name="TextBox 69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9" name="TextBox 69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0" name="TextBox 69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1" name="TextBox 69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2" name="TextBox 69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3" name="TextBox 69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4" name="TextBox 69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5" name="TextBox 69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6" name="TextBox 69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7" name="TextBox 69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8" name="TextBox 69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9" name="TextBox 69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0" name="TextBox 69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1" name="TextBox 69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2" name="TextBox 69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3" name="TextBox 69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4" name="TextBox 69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5" name="TextBox 69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6" name="TextBox 69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7" name="TextBox 69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8" name="TextBox 69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9" name="TextBox 69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0" name="TextBox 69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1" name="TextBox 69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2" name="TextBox 69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3" name="TextBox 69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4" name="TextBox 69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5" name="TextBox 69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6" name="TextBox 69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7" name="TextBox 69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8" name="TextBox 69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9" name="TextBox 69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0" name="TextBox 69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1" name="TextBox 69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2" name="TextBox 69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3" name="TextBox 69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4" name="TextBox 69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5" name="TextBox 69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6" name="TextBox 69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7" name="TextBox 69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8" name="TextBox 69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9" name="TextBox 69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0" name="TextBox 69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1" name="TextBox 69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2" name="TextBox 69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3" name="TextBox 69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4" name="TextBox 69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5" name="TextBox 69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6" name="TextBox 69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7" name="TextBox 69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8" name="TextBox 69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9" name="TextBox 69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0" name="TextBox 69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1" name="TextBox 69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2" name="TextBox 69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3" name="TextBox 69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4" name="TextBox 69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5" name="TextBox 69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6" name="TextBox 69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7" name="TextBox 69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8" name="TextBox 69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9" name="TextBox 69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0" name="TextBox 69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1" name="TextBox 69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2" name="TextBox 69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3" name="TextBox 69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4" name="TextBox 69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5" name="TextBox 69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6" name="TextBox 69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7" name="TextBox 69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8" name="TextBox 69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9" name="TextBox 69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0" name="TextBox 69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1" name="TextBox 69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2" name="TextBox 69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3" name="TextBox 69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4" name="TextBox 69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5" name="TextBox 69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6" name="TextBox 69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7" name="TextBox 69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8" name="TextBox 69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9" name="TextBox 69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0" name="TextBox 69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1" name="TextBox 70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2" name="TextBox 70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3" name="TextBox 70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4" name="TextBox 70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5" name="TextBox 70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6" name="TextBox 70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7" name="TextBox 70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8" name="TextBox 70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9" name="TextBox 70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0" name="TextBox 70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1" name="TextBox 70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2" name="TextBox 70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3" name="TextBox 70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4" name="TextBox 70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5" name="TextBox 70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6" name="TextBox 70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7" name="TextBox 70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8" name="TextBox 70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9" name="TextBox 70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0" name="TextBox 70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1" name="TextBox 70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2" name="TextBox 70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3" name="TextBox 70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4" name="TextBox 70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5" name="TextBox 70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6" name="TextBox 70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7" name="TextBox 70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8" name="TextBox 70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9" name="TextBox 70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0" name="TextBox 70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1" name="TextBox 70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2" name="TextBox 70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3" name="TextBox 70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4" name="TextBox 70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5" name="TextBox 70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6" name="TextBox 70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7" name="TextBox 70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8" name="TextBox 70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9" name="TextBox 70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0" name="TextBox 70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1" name="TextBox 70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2" name="TextBox 70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3" name="TextBox 70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4" name="TextBox 70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5" name="TextBox 70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6" name="TextBox 70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7" name="TextBox 70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8" name="TextBox 70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9" name="TextBox 70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0" name="TextBox 70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1" name="TextBox 70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2" name="TextBox 70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3" name="TextBox 70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4" name="TextBox 70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5" name="TextBox 70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6" name="TextBox 70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7" name="TextBox 70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8" name="TextBox 70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9" name="TextBox 70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0" name="TextBox 70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1" name="TextBox 70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2" name="TextBox 70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3" name="TextBox 70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4" name="TextBox 70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5" name="TextBox 70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6" name="TextBox 70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7" name="TextBox 70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8" name="TextBox 70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9" name="TextBox 70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0" name="TextBox 70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1" name="TextBox 70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2" name="TextBox 70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3" name="TextBox 70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4" name="TextBox 70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5" name="TextBox 70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6" name="TextBox 70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7" name="TextBox 70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8" name="TextBox 70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9" name="TextBox 70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0" name="TextBox 70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1" name="TextBox 70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2" name="TextBox 70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3" name="TextBox 70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4" name="TextBox 70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5" name="TextBox 70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6" name="TextBox 70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7" name="TextBox 70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8" name="TextBox 70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9" name="TextBox 70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0" name="TextBox 70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1" name="TextBox 70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2" name="TextBox 70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3" name="TextBox 70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4" name="TextBox 70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5" name="TextBox 70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6" name="TextBox 70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7" name="TextBox 70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8" name="TextBox 70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9" name="TextBox 70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0" name="TextBox 70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1" name="TextBox 71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2" name="TextBox 71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3" name="TextBox 71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4" name="TextBox 71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5" name="TextBox 71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6" name="TextBox 71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7" name="TextBox 71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8" name="TextBox 71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9" name="TextBox 71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0" name="TextBox 71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1" name="TextBox 71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2" name="TextBox 71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3" name="TextBox 71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4" name="TextBox 71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5" name="TextBox 71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6" name="TextBox 71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7" name="TextBox 71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8" name="TextBox 71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9" name="TextBox 71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0" name="TextBox 71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1" name="TextBox 71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2" name="TextBox 71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3" name="TextBox 71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4" name="TextBox 71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5" name="TextBox 71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6" name="TextBox 71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7" name="TextBox 71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8" name="TextBox 71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9" name="TextBox 71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0" name="TextBox 71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1" name="TextBox 71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2" name="TextBox 71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3" name="TextBox 71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4" name="TextBox 71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5" name="TextBox 71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6" name="TextBox 71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7" name="TextBox 71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8" name="TextBox 71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9" name="TextBox 71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0" name="TextBox 71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1" name="TextBox 71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2" name="TextBox 71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3" name="TextBox 71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4" name="TextBox 71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5" name="TextBox 71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6" name="TextBox 71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7" name="TextBox 71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8" name="TextBox 71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9" name="TextBox 71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0" name="TextBox 71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1" name="TextBox 71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2" name="TextBox 71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3" name="TextBox 71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4" name="TextBox 71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5" name="TextBox 71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6" name="TextBox 71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7" name="TextBox 71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8" name="TextBox 71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9" name="TextBox 71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0" name="TextBox 71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1" name="TextBox 71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2" name="TextBox 71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3" name="TextBox 71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4" name="TextBox 71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5" name="TextBox 71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6" name="TextBox 71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7" name="TextBox 71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8" name="TextBox 71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9" name="TextBox 71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0" name="TextBox 71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1" name="TextBox 71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2" name="TextBox 71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3" name="TextBox 71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4" name="TextBox 71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5" name="TextBox 71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6" name="TextBox 71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7" name="TextBox 71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8" name="TextBox 71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9" name="TextBox 71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0" name="TextBox 71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1" name="TextBox 71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2" name="TextBox 71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3" name="TextBox 71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4" name="TextBox 71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5" name="TextBox 71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6" name="TextBox 71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7" name="TextBox 71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8" name="TextBox 71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9" name="TextBox 71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0" name="TextBox 71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1" name="TextBox 71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2" name="TextBox 71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3" name="TextBox 71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4" name="TextBox 71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5" name="TextBox 71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6" name="TextBox 71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7" name="TextBox 71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8" name="TextBox 71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9" name="TextBox 71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0" name="TextBox 71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1" name="TextBox 72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2" name="TextBox 72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3" name="TextBox 72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4" name="TextBox 72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5" name="TextBox 72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6" name="TextBox 72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7" name="TextBox 72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8" name="TextBox 72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9" name="TextBox 72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0" name="TextBox 72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1" name="TextBox 72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2" name="TextBox 72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3" name="TextBox 72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4" name="TextBox 72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5" name="TextBox 72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6" name="TextBox 72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7" name="TextBox 72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8" name="TextBox 72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9" name="TextBox 72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0" name="TextBox 72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1" name="TextBox 72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2" name="TextBox 72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3" name="TextBox 72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4" name="TextBox 72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5" name="TextBox 72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6" name="TextBox 72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7" name="TextBox 72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8" name="TextBox 72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9" name="TextBox 72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0" name="TextBox 72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1" name="TextBox 72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2" name="TextBox 72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3" name="TextBox 72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4" name="TextBox 72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5" name="TextBox 72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6" name="TextBox 72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7" name="TextBox 72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8" name="TextBox 72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9" name="TextBox 72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0" name="TextBox 72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1" name="TextBox 72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2" name="TextBox 72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3" name="TextBox 72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4" name="TextBox 72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5" name="TextBox 72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6" name="TextBox 72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7" name="TextBox 72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8" name="TextBox 72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9" name="TextBox 72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0" name="TextBox 72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1" name="TextBox 72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2" name="TextBox 72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3" name="TextBox 72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4" name="TextBox 72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5" name="TextBox 72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6" name="TextBox 72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7" name="TextBox 72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8" name="TextBox 72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9" name="TextBox 72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0" name="TextBox 72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1" name="TextBox 72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2" name="TextBox 72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3" name="TextBox 72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4" name="TextBox 72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5" name="TextBox 72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6" name="TextBox 72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7" name="TextBox 72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8" name="TextBox 72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9" name="TextBox 72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0" name="TextBox 72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1" name="TextBox 72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2" name="TextBox 72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3" name="TextBox 72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4" name="TextBox 72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5" name="TextBox 72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6" name="TextBox 72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7" name="TextBox 72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8" name="TextBox 72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9" name="TextBox 72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0" name="TextBox 72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1" name="TextBox 72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2" name="TextBox 72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3" name="TextBox 72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4" name="TextBox 72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5" name="TextBox 72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6" name="TextBox 72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7" name="TextBox 72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8" name="TextBox 72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9" name="TextBox 72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0" name="TextBox 72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1" name="TextBox 72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2" name="TextBox 72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3" name="TextBox 72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4" name="TextBox 72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5" name="TextBox 72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6" name="TextBox 72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7" name="TextBox 72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8" name="TextBox 72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9" name="TextBox 72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0" name="TextBox 72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1" name="TextBox 73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2" name="TextBox 73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3" name="TextBox 73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4" name="TextBox 73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5" name="TextBox 73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6" name="TextBox 73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7" name="TextBox 73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8" name="TextBox 73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9" name="TextBox 73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0" name="TextBox 73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1" name="TextBox 73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2" name="TextBox 73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3" name="TextBox 73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4" name="TextBox 73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5" name="TextBox 73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6" name="TextBox 73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7" name="TextBox 73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8" name="TextBox 73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9" name="TextBox 73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0" name="TextBox 73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1" name="TextBox 73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2" name="TextBox 73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3" name="TextBox 73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4" name="TextBox 73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5" name="TextBox 73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6" name="TextBox 73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7" name="TextBox 73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8" name="TextBox 73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9" name="TextBox 73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0" name="TextBox 73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1" name="TextBox 73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2" name="TextBox 73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3" name="TextBox 73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4" name="TextBox 73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5" name="TextBox 73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6" name="TextBox 73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7" name="TextBox 73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8" name="TextBox 73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9" name="TextBox 73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0" name="TextBox 73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1" name="TextBox 73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2" name="TextBox 73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3" name="TextBox 73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4" name="TextBox 73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5" name="TextBox 73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6" name="TextBox 73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7" name="TextBox 73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8" name="TextBox 73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9" name="TextBox 73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0" name="TextBox 73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1" name="TextBox 73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2" name="TextBox 73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3" name="TextBox 73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4" name="TextBox 73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5" name="TextBox 73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6" name="TextBox 73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7" name="TextBox 73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8" name="TextBox 73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9" name="TextBox 73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0" name="TextBox 73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1" name="TextBox 73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2" name="TextBox 73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3" name="TextBox 73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4" name="TextBox 73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5" name="TextBox 73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6" name="TextBox 73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7" name="TextBox 73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8" name="TextBox 73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9" name="TextBox 73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0" name="TextBox 73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1" name="TextBox 73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2" name="TextBox 73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3" name="TextBox 73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4" name="TextBox 73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5" name="TextBox 73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6" name="TextBox 73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7" name="TextBox 73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8" name="TextBox 73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9" name="TextBox 73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0" name="TextBox 73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1" name="TextBox 73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2" name="TextBox 73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3" name="TextBox 73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4" name="TextBox 73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5" name="TextBox 73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6" name="TextBox 73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7" name="TextBox 73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8" name="TextBox 73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9" name="TextBox 73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0" name="TextBox 73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1" name="TextBox 73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2" name="TextBox 73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3" name="TextBox 73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4" name="TextBox 73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5" name="TextBox 73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6" name="TextBox 73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7" name="TextBox 73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8" name="TextBox 73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9" name="TextBox 73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0" name="TextBox 73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1" name="TextBox 74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2" name="TextBox 74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3" name="TextBox 74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4" name="TextBox 74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5" name="TextBox 74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6" name="TextBox 74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7" name="TextBox 74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8" name="TextBox 74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9" name="TextBox 74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0" name="TextBox 74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1" name="TextBox 74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2" name="TextBox 74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3" name="TextBox 74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4" name="TextBox 74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5" name="TextBox 74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6" name="TextBox 74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7" name="TextBox 74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8" name="TextBox 74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9" name="TextBox 74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0" name="TextBox 74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1" name="TextBox 74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2" name="TextBox 74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3" name="TextBox 74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4" name="TextBox 74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5" name="TextBox 74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6" name="TextBox 74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7" name="TextBox 74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8" name="TextBox 74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9" name="TextBox 74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0" name="TextBox 74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1" name="TextBox 74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2" name="TextBox 74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3" name="TextBox 74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4" name="TextBox 74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5" name="TextBox 74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6" name="TextBox 74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7" name="TextBox 74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8" name="TextBox 74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9" name="TextBox 74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0" name="TextBox 74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1" name="TextBox 74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2" name="TextBox 74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3" name="TextBox 74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4" name="TextBox 74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5" name="TextBox 74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6" name="TextBox 74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7" name="TextBox 74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8" name="TextBox 74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9" name="TextBox 74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0" name="TextBox 74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1" name="TextBox 74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2" name="TextBox 74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3" name="TextBox 74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4" name="TextBox 74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5" name="TextBox 74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6" name="TextBox 74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7" name="TextBox 74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8" name="TextBox 74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9" name="TextBox 74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0" name="TextBox 74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1" name="TextBox 74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2" name="TextBox 74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3" name="TextBox 74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4" name="TextBox 74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5" name="TextBox 74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6" name="TextBox 74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7" name="TextBox 74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8" name="TextBox 74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9" name="TextBox 74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0" name="TextBox 74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1" name="TextBox 74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2" name="TextBox 74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3" name="TextBox 74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4" name="TextBox 74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5" name="TextBox 74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6" name="TextBox 74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7" name="TextBox 74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8" name="TextBox 74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9" name="TextBox 74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0" name="TextBox 74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1" name="TextBox 74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2" name="TextBox 74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3" name="TextBox 74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4" name="TextBox 74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5" name="TextBox 74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6" name="TextBox 74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7" name="TextBox 74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8" name="TextBox 74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9" name="TextBox 74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0" name="TextBox 74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1" name="TextBox 74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2" name="TextBox 74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3" name="TextBox 74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4" name="TextBox 74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5" name="TextBox 74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6" name="TextBox 74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7" name="TextBox 74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8" name="TextBox 74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9" name="TextBox 74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0" name="TextBox 74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1" name="TextBox 75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2" name="TextBox 75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3" name="TextBox 75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4" name="TextBox 75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5" name="TextBox 75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6" name="TextBox 75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7" name="TextBox 75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8" name="TextBox 75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9" name="TextBox 75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0" name="TextBox 75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1" name="TextBox 75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2" name="TextBox 75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3" name="TextBox 75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4" name="TextBox 75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5" name="TextBox 75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6" name="TextBox 75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7" name="TextBox 75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8" name="TextBox 75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9" name="TextBox 75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0" name="TextBox 75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1" name="TextBox 75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2" name="TextBox 75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3" name="TextBox 75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4" name="TextBox 75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5" name="TextBox 75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6" name="TextBox 75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7" name="TextBox 75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8" name="TextBox 75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9" name="TextBox 75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0" name="TextBox 75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1" name="TextBox 75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2" name="TextBox 75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3" name="TextBox 75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4" name="TextBox 75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5" name="TextBox 75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6" name="TextBox 75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7" name="TextBox 75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8" name="TextBox 75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9" name="TextBox 75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0" name="TextBox 75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1" name="TextBox 75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2" name="TextBox 75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3" name="TextBox 75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4" name="TextBox 75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5" name="TextBox 75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6" name="TextBox 75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7" name="TextBox 75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8" name="TextBox 75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9" name="TextBox 75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0" name="TextBox 75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1" name="TextBox 75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2" name="TextBox 75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3" name="TextBox 75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4" name="TextBox 75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5" name="TextBox 75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6" name="TextBox 75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7" name="TextBox 75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8" name="TextBox 75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9" name="TextBox 75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0" name="TextBox 75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1" name="TextBox 75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2" name="TextBox 75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3" name="TextBox 75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4" name="TextBox 75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5" name="TextBox 75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6" name="TextBox 75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7" name="TextBox 75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8" name="TextBox 75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9" name="TextBox 75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0" name="TextBox 75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1" name="TextBox 75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2" name="TextBox 75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3" name="TextBox 75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4" name="TextBox 75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5" name="TextBox 75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6" name="TextBox 75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7" name="TextBox 75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8" name="TextBox 75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9" name="TextBox 75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0" name="TextBox 75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1" name="TextBox 75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2" name="TextBox 75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3" name="TextBox 75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4" name="TextBox 75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5" name="TextBox 75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6" name="TextBox 75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7" name="TextBox 75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8" name="TextBox 75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9" name="TextBox 75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0" name="TextBox 75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1" name="TextBox 75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2" name="TextBox 75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3" name="TextBox 75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4" name="TextBox 75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5" name="TextBox 75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6" name="TextBox 75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7" name="TextBox 75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8" name="TextBox 75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9" name="TextBox 75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0" name="TextBox 75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1" name="TextBox 76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2" name="TextBox 76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3" name="TextBox 76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4" name="TextBox 76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5" name="TextBox 76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6" name="TextBox 76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7" name="TextBox 76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8" name="TextBox 76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9" name="TextBox 76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0" name="TextBox 76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1" name="TextBox 76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2" name="TextBox 76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3" name="TextBox 76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4" name="TextBox 76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5" name="TextBox 76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6" name="TextBox 76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7" name="TextBox 76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8" name="TextBox 76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9" name="TextBox 76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0" name="TextBox 76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1" name="TextBox 76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2" name="TextBox 76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3" name="TextBox 76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4" name="TextBox 76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5" name="TextBox 76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6" name="TextBox 76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J31"/>
  <sheetViews>
    <sheetView topLeftCell="FL1" zoomScale="90" zoomScaleNormal="90" workbookViewId="0">
      <selection activeCell="GL16" sqref="GL16"/>
    </sheetView>
  </sheetViews>
  <sheetFormatPr defaultColWidth="4.7109375" defaultRowHeight="10.5" x14ac:dyDescent="0.25"/>
  <cols>
    <col min="1" max="1" width="29.85546875" style="132" customWidth="1"/>
    <col min="2" max="191" width="10" style="131" customWidth="1"/>
    <col min="192" max="192" width="29.28515625" style="131" customWidth="1"/>
    <col min="193" max="16384" width="4.7109375" style="131"/>
  </cols>
  <sheetData>
    <row r="1" spans="1:192" s="119" customFormat="1" ht="36.75" customHeight="1" thickBot="1" x14ac:dyDescent="0.3">
      <c r="A1" s="374" t="s">
        <v>105</v>
      </c>
      <c r="B1" s="374"/>
      <c r="C1" s="374"/>
      <c r="D1" s="374"/>
      <c r="E1" s="374"/>
      <c r="F1" s="374"/>
      <c r="G1" s="374"/>
      <c r="H1" s="374"/>
      <c r="I1" s="374"/>
      <c r="J1" s="374"/>
      <c r="K1" s="118"/>
      <c r="L1" s="118"/>
      <c r="M1" s="118"/>
      <c r="N1" s="118"/>
    </row>
    <row r="2" spans="1:192" s="121" customFormat="1" ht="49.5" customHeight="1" thickBot="1" x14ac:dyDescent="0.3">
      <c r="A2" s="120" t="s">
        <v>89</v>
      </c>
      <c r="B2" s="372" t="s">
        <v>10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3"/>
      <c r="O2" s="371" t="s">
        <v>11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3"/>
      <c r="AB2" s="371" t="s">
        <v>12</v>
      </c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3"/>
      <c r="AO2" s="371" t="s">
        <v>13</v>
      </c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3"/>
      <c r="BB2" s="371" t="s">
        <v>14</v>
      </c>
      <c r="BC2" s="372"/>
      <c r="BD2" s="372"/>
      <c r="BE2" s="372"/>
      <c r="BF2" s="372"/>
      <c r="BG2" s="372"/>
      <c r="BH2" s="372"/>
      <c r="BI2" s="372"/>
      <c r="BJ2" s="372"/>
      <c r="BK2" s="372"/>
      <c r="BL2" s="372"/>
      <c r="BM2" s="372"/>
      <c r="BN2" s="373"/>
      <c r="BO2" s="371" t="s">
        <v>15</v>
      </c>
      <c r="BP2" s="372"/>
      <c r="BQ2" s="372"/>
      <c r="BR2" s="372"/>
      <c r="BS2" s="372"/>
      <c r="BT2" s="372"/>
      <c r="BU2" s="372"/>
      <c r="BV2" s="372"/>
      <c r="BW2" s="372"/>
      <c r="BX2" s="372"/>
      <c r="BY2" s="372"/>
      <c r="BZ2" s="372"/>
      <c r="CA2" s="373"/>
      <c r="CB2" s="371" t="s">
        <v>16</v>
      </c>
      <c r="CC2" s="372"/>
      <c r="CD2" s="372"/>
      <c r="CE2" s="372"/>
      <c r="CF2" s="372"/>
      <c r="CG2" s="372"/>
      <c r="CH2" s="372"/>
      <c r="CI2" s="372"/>
      <c r="CJ2" s="372"/>
      <c r="CK2" s="372"/>
      <c r="CL2" s="372"/>
      <c r="CM2" s="372"/>
      <c r="CN2" s="373"/>
      <c r="CO2" s="371" t="s">
        <v>127</v>
      </c>
      <c r="CP2" s="372"/>
      <c r="CQ2" s="372"/>
      <c r="CR2" s="372"/>
      <c r="CS2" s="372"/>
      <c r="CT2" s="372"/>
      <c r="CU2" s="372"/>
      <c r="CV2" s="372"/>
      <c r="CW2" s="372"/>
      <c r="CX2" s="372"/>
      <c r="CY2" s="372"/>
      <c r="CZ2" s="372"/>
      <c r="DA2" s="373"/>
      <c r="DB2" s="371" t="s">
        <v>126</v>
      </c>
      <c r="DC2" s="372"/>
      <c r="DD2" s="372"/>
      <c r="DE2" s="372"/>
      <c r="DF2" s="372"/>
      <c r="DG2" s="372"/>
      <c r="DH2" s="372"/>
      <c r="DI2" s="372"/>
      <c r="DJ2" s="372"/>
      <c r="DK2" s="372"/>
      <c r="DL2" s="372"/>
      <c r="DM2" s="372"/>
      <c r="DN2" s="373"/>
      <c r="DO2" s="371" t="s">
        <v>125</v>
      </c>
      <c r="DP2" s="372"/>
      <c r="DQ2" s="372"/>
      <c r="DR2" s="372"/>
      <c r="DS2" s="372"/>
      <c r="DT2" s="372"/>
      <c r="DU2" s="372"/>
      <c r="DV2" s="372"/>
      <c r="DW2" s="372"/>
      <c r="DX2" s="372"/>
      <c r="DY2" s="372"/>
      <c r="DZ2" s="372"/>
      <c r="EA2" s="373"/>
      <c r="EB2" s="371" t="s">
        <v>124</v>
      </c>
      <c r="EC2" s="372"/>
      <c r="ED2" s="372"/>
      <c r="EE2" s="372"/>
      <c r="EF2" s="372"/>
      <c r="EG2" s="372"/>
      <c r="EH2" s="372"/>
      <c r="EI2" s="372"/>
      <c r="EJ2" s="372"/>
      <c r="EK2" s="372"/>
      <c r="EL2" s="372"/>
      <c r="EM2" s="372"/>
      <c r="EN2" s="373"/>
      <c r="EO2" s="371" t="s">
        <v>123</v>
      </c>
      <c r="EP2" s="372"/>
      <c r="EQ2" s="372"/>
      <c r="ER2" s="372"/>
      <c r="ES2" s="372"/>
      <c r="ET2" s="372"/>
      <c r="EU2" s="372"/>
      <c r="EV2" s="372"/>
      <c r="EW2" s="372"/>
      <c r="EX2" s="372"/>
      <c r="EY2" s="372"/>
      <c r="EZ2" s="372"/>
      <c r="FA2" s="373"/>
      <c r="FB2" s="371" t="s">
        <v>122</v>
      </c>
      <c r="FC2" s="372"/>
      <c r="FD2" s="372"/>
      <c r="FE2" s="372"/>
      <c r="FF2" s="372"/>
      <c r="FG2" s="372"/>
      <c r="FH2" s="372"/>
      <c r="FI2" s="372"/>
      <c r="FJ2" s="372"/>
      <c r="FK2" s="372"/>
      <c r="FL2" s="372"/>
      <c r="FM2" s="372"/>
      <c r="FN2" s="373"/>
      <c r="FO2" s="371" t="s">
        <v>128</v>
      </c>
      <c r="FP2" s="372"/>
      <c r="FQ2" s="372"/>
      <c r="FR2" s="372"/>
      <c r="FS2" s="372"/>
      <c r="FT2" s="372"/>
      <c r="FU2" s="372"/>
      <c r="FV2" s="372"/>
      <c r="FW2" s="372"/>
      <c r="FX2" s="372"/>
      <c r="FY2" s="372"/>
      <c r="FZ2" s="372"/>
      <c r="GA2" s="373"/>
      <c r="GB2" s="371" t="s">
        <v>152</v>
      </c>
      <c r="GC2" s="372"/>
      <c r="GD2" s="372"/>
      <c r="GE2" s="372"/>
      <c r="GF2" s="372"/>
      <c r="GG2" s="372"/>
      <c r="GH2" s="372"/>
      <c r="GI2" s="373"/>
      <c r="GJ2" s="120" t="s">
        <v>89</v>
      </c>
    </row>
    <row r="3" spans="1:192" s="38" customFormat="1" ht="142.5" customHeight="1" thickBot="1" x14ac:dyDescent="0.3">
      <c r="A3" s="2" t="s">
        <v>71</v>
      </c>
      <c r="B3" s="344" t="s">
        <v>115</v>
      </c>
      <c r="C3" s="345" t="s">
        <v>116</v>
      </c>
      <c r="D3" s="345" t="s">
        <v>117</v>
      </c>
      <c r="E3" s="345" t="s">
        <v>138</v>
      </c>
      <c r="F3" s="345" t="s">
        <v>116</v>
      </c>
      <c r="G3" s="345" t="s">
        <v>117</v>
      </c>
      <c r="H3" s="345" t="s">
        <v>139</v>
      </c>
      <c r="I3" s="345" t="s">
        <v>116</v>
      </c>
      <c r="J3" s="345" t="s">
        <v>117</v>
      </c>
      <c r="K3" s="346" t="s">
        <v>118</v>
      </c>
      <c r="L3" s="347" t="s">
        <v>119</v>
      </c>
      <c r="M3" s="346" t="s">
        <v>120</v>
      </c>
      <c r="N3" s="348" t="s">
        <v>121</v>
      </c>
      <c r="O3" s="344" t="s">
        <v>115</v>
      </c>
      <c r="P3" s="345" t="s">
        <v>116</v>
      </c>
      <c r="Q3" s="345" t="s">
        <v>117</v>
      </c>
      <c r="R3" s="345" t="s">
        <v>138</v>
      </c>
      <c r="S3" s="345" t="s">
        <v>116</v>
      </c>
      <c r="T3" s="345" t="s">
        <v>117</v>
      </c>
      <c r="U3" s="345" t="s">
        <v>139</v>
      </c>
      <c r="V3" s="345" t="s">
        <v>116</v>
      </c>
      <c r="W3" s="345" t="s">
        <v>117</v>
      </c>
      <c r="X3" s="346" t="s">
        <v>118</v>
      </c>
      <c r="Y3" s="347" t="s">
        <v>119</v>
      </c>
      <c r="Z3" s="346" t="s">
        <v>120</v>
      </c>
      <c r="AA3" s="348" t="s">
        <v>121</v>
      </c>
      <c r="AB3" s="344" t="s">
        <v>115</v>
      </c>
      <c r="AC3" s="345" t="s">
        <v>116</v>
      </c>
      <c r="AD3" s="345" t="s">
        <v>117</v>
      </c>
      <c r="AE3" s="345" t="s">
        <v>138</v>
      </c>
      <c r="AF3" s="345" t="s">
        <v>116</v>
      </c>
      <c r="AG3" s="345" t="s">
        <v>117</v>
      </c>
      <c r="AH3" s="345" t="s">
        <v>139</v>
      </c>
      <c r="AI3" s="345" t="s">
        <v>116</v>
      </c>
      <c r="AJ3" s="345" t="s">
        <v>117</v>
      </c>
      <c r="AK3" s="346" t="s">
        <v>118</v>
      </c>
      <c r="AL3" s="347" t="s">
        <v>119</v>
      </c>
      <c r="AM3" s="346" t="s">
        <v>120</v>
      </c>
      <c r="AN3" s="348" t="s">
        <v>121</v>
      </c>
      <c r="AO3" s="344" t="s">
        <v>115</v>
      </c>
      <c r="AP3" s="345" t="s">
        <v>116</v>
      </c>
      <c r="AQ3" s="345" t="s">
        <v>117</v>
      </c>
      <c r="AR3" s="345" t="s">
        <v>138</v>
      </c>
      <c r="AS3" s="345" t="s">
        <v>116</v>
      </c>
      <c r="AT3" s="345" t="s">
        <v>117</v>
      </c>
      <c r="AU3" s="345" t="s">
        <v>139</v>
      </c>
      <c r="AV3" s="345" t="s">
        <v>116</v>
      </c>
      <c r="AW3" s="345" t="s">
        <v>117</v>
      </c>
      <c r="AX3" s="346" t="s">
        <v>118</v>
      </c>
      <c r="AY3" s="347" t="s">
        <v>119</v>
      </c>
      <c r="AZ3" s="346" t="s">
        <v>120</v>
      </c>
      <c r="BA3" s="348" t="s">
        <v>121</v>
      </c>
      <c r="BB3" s="344" t="s">
        <v>115</v>
      </c>
      <c r="BC3" s="345" t="s">
        <v>116</v>
      </c>
      <c r="BD3" s="345" t="s">
        <v>117</v>
      </c>
      <c r="BE3" s="345" t="s">
        <v>138</v>
      </c>
      <c r="BF3" s="345" t="s">
        <v>116</v>
      </c>
      <c r="BG3" s="345" t="s">
        <v>117</v>
      </c>
      <c r="BH3" s="345" t="s">
        <v>139</v>
      </c>
      <c r="BI3" s="345" t="s">
        <v>116</v>
      </c>
      <c r="BJ3" s="345" t="s">
        <v>117</v>
      </c>
      <c r="BK3" s="346" t="s">
        <v>118</v>
      </c>
      <c r="BL3" s="347" t="s">
        <v>119</v>
      </c>
      <c r="BM3" s="346" t="s">
        <v>120</v>
      </c>
      <c r="BN3" s="348" t="s">
        <v>121</v>
      </c>
      <c r="BO3" s="344" t="s">
        <v>115</v>
      </c>
      <c r="BP3" s="345" t="s">
        <v>116</v>
      </c>
      <c r="BQ3" s="345" t="s">
        <v>117</v>
      </c>
      <c r="BR3" s="345" t="s">
        <v>138</v>
      </c>
      <c r="BS3" s="345" t="s">
        <v>116</v>
      </c>
      <c r="BT3" s="345" t="s">
        <v>117</v>
      </c>
      <c r="BU3" s="345" t="s">
        <v>139</v>
      </c>
      <c r="BV3" s="345" t="s">
        <v>116</v>
      </c>
      <c r="BW3" s="345" t="s">
        <v>117</v>
      </c>
      <c r="BX3" s="346" t="s">
        <v>118</v>
      </c>
      <c r="BY3" s="347" t="s">
        <v>119</v>
      </c>
      <c r="BZ3" s="346" t="s">
        <v>120</v>
      </c>
      <c r="CA3" s="348" t="s">
        <v>121</v>
      </c>
      <c r="CB3" s="344" t="s">
        <v>115</v>
      </c>
      <c r="CC3" s="345" t="s">
        <v>116</v>
      </c>
      <c r="CD3" s="345" t="s">
        <v>117</v>
      </c>
      <c r="CE3" s="345" t="s">
        <v>138</v>
      </c>
      <c r="CF3" s="345" t="s">
        <v>116</v>
      </c>
      <c r="CG3" s="345" t="s">
        <v>117</v>
      </c>
      <c r="CH3" s="345" t="s">
        <v>139</v>
      </c>
      <c r="CI3" s="345" t="s">
        <v>116</v>
      </c>
      <c r="CJ3" s="345" t="s">
        <v>117</v>
      </c>
      <c r="CK3" s="346" t="s">
        <v>118</v>
      </c>
      <c r="CL3" s="347" t="s">
        <v>119</v>
      </c>
      <c r="CM3" s="346" t="s">
        <v>120</v>
      </c>
      <c r="CN3" s="348" t="s">
        <v>121</v>
      </c>
      <c r="CO3" s="344" t="s">
        <v>115</v>
      </c>
      <c r="CP3" s="345" t="s">
        <v>116</v>
      </c>
      <c r="CQ3" s="345" t="s">
        <v>117</v>
      </c>
      <c r="CR3" s="345" t="s">
        <v>138</v>
      </c>
      <c r="CS3" s="345" t="s">
        <v>116</v>
      </c>
      <c r="CT3" s="345" t="s">
        <v>117</v>
      </c>
      <c r="CU3" s="345" t="s">
        <v>139</v>
      </c>
      <c r="CV3" s="345" t="s">
        <v>116</v>
      </c>
      <c r="CW3" s="345" t="s">
        <v>117</v>
      </c>
      <c r="CX3" s="346" t="s">
        <v>118</v>
      </c>
      <c r="CY3" s="347" t="s">
        <v>119</v>
      </c>
      <c r="CZ3" s="346" t="s">
        <v>120</v>
      </c>
      <c r="DA3" s="348" t="s">
        <v>121</v>
      </c>
      <c r="DB3" s="344" t="s">
        <v>115</v>
      </c>
      <c r="DC3" s="345" t="s">
        <v>116</v>
      </c>
      <c r="DD3" s="345" t="s">
        <v>117</v>
      </c>
      <c r="DE3" s="345" t="s">
        <v>138</v>
      </c>
      <c r="DF3" s="345" t="s">
        <v>116</v>
      </c>
      <c r="DG3" s="345" t="s">
        <v>117</v>
      </c>
      <c r="DH3" s="345" t="s">
        <v>139</v>
      </c>
      <c r="DI3" s="345" t="s">
        <v>116</v>
      </c>
      <c r="DJ3" s="345" t="s">
        <v>117</v>
      </c>
      <c r="DK3" s="346" t="s">
        <v>118</v>
      </c>
      <c r="DL3" s="347" t="s">
        <v>119</v>
      </c>
      <c r="DM3" s="346" t="s">
        <v>120</v>
      </c>
      <c r="DN3" s="348" t="s">
        <v>121</v>
      </c>
      <c r="DO3" s="344" t="s">
        <v>115</v>
      </c>
      <c r="DP3" s="345" t="s">
        <v>116</v>
      </c>
      <c r="DQ3" s="345" t="s">
        <v>117</v>
      </c>
      <c r="DR3" s="345" t="s">
        <v>138</v>
      </c>
      <c r="DS3" s="345" t="s">
        <v>116</v>
      </c>
      <c r="DT3" s="345" t="s">
        <v>117</v>
      </c>
      <c r="DU3" s="345" t="s">
        <v>139</v>
      </c>
      <c r="DV3" s="345" t="s">
        <v>116</v>
      </c>
      <c r="DW3" s="345" t="s">
        <v>117</v>
      </c>
      <c r="DX3" s="346" t="s">
        <v>118</v>
      </c>
      <c r="DY3" s="347" t="s">
        <v>119</v>
      </c>
      <c r="DZ3" s="346" t="s">
        <v>120</v>
      </c>
      <c r="EA3" s="348" t="s">
        <v>121</v>
      </c>
      <c r="EB3" s="344" t="s">
        <v>115</v>
      </c>
      <c r="EC3" s="345" t="s">
        <v>116</v>
      </c>
      <c r="ED3" s="345" t="s">
        <v>117</v>
      </c>
      <c r="EE3" s="345" t="s">
        <v>138</v>
      </c>
      <c r="EF3" s="345" t="s">
        <v>116</v>
      </c>
      <c r="EG3" s="345" t="s">
        <v>117</v>
      </c>
      <c r="EH3" s="345" t="s">
        <v>139</v>
      </c>
      <c r="EI3" s="345" t="s">
        <v>116</v>
      </c>
      <c r="EJ3" s="345" t="s">
        <v>117</v>
      </c>
      <c r="EK3" s="346" t="s">
        <v>118</v>
      </c>
      <c r="EL3" s="347" t="s">
        <v>119</v>
      </c>
      <c r="EM3" s="346" t="s">
        <v>120</v>
      </c>
      <c r="EN3" s="348" t="s">
        <v>121</v>
      </c>
      <c r="EO3" s="344" t="s">
        <v>115</v>
      </c>
      <c r="EP3" s="345" t="s">
        <v>116</v>
      </c>
      <c r="EQ3" s="345" t="s">
        <v>117</v>
      </c>
      <c r="ER3" s="345" t="s">
        <v>138</v>
      </c>
      <c r="ES3" s="345" t="s">
        <v>116</v>
      </c>
      <c r="ET3" s="345" t="s">
        <v>117</v>
      </c>
      <c r="EU3" s="345" t="s">
        <v>139</v>
      </c>
      <c r="EV3" s="345" t="s">
        <v>116</v>
      </c>
      <c r="EW3" s="345" t="s">
        <v>117</v>
      </c>
      <c r="EX3" s="346" t="s">
        <v>118</v>
      </c>
      <c r="EY3" s="347" t="s">
        <v>119</v>
      </c>
      <c r="EZ3" s="346" t="s">
        <v>120</v>
      </c>
      <c r="FA3" s="348" t="s">
        <v>121</v>
      </c>
      <c r="FB3" s="344" t="s">
        <v>115</v>
      </c>
      <c r="FC3" s="345" t="s">
        <v>116</v>
      </c>
      <c r="FD3" s="345" t="s">
        <v>117</v>
      </c>
      <c r="FE3" s="345" t="s">
        <v>138</v>
      </c>
      <c r="FF3" s="345" t="s">
        <v>116</v>
      </c>
      <c r="FG3" s="345" t="s">
        <v>117</v>
      </c>
      <c r="FH3" s="345" t="s">
        <v>139</v>
      </c>
      <c r="FI3" s="345" t="s">
        <v>116</v>
      </c>
      <c r="FJ3" s="345" t="s">
        <v>117</v>
      </c>
      <c r="FK3" s="346" t="s">
        <v>118</v>
      </c>
      <c r="FL3" s="347" t="s">
        <v>119</v>
      </c>
      <c r="FM3" s="346" t="s">
        <v>120</v>
      </c>
      <c r="FN3" s="348" t="s">
        <v>121</v>
      </c>
      <c r="FO3" s="339" t="s">
        <v>113</v>
      </c>
      <c r="FP3" s="345" t="s">
        <v>116</v>
      </c>
      <c r="FQ3" s="345" t="s">
        <v>117</v>
      </c>
      <c r="FR3" s="341" t="s">
        <v>140</v>
      </c>
      <c r="FS3" s="345" t="s">
        <v>116</v>
      </c>
      <c r="FT3" s="345" t="s">
        <v>117</v>
      </c>
      <c r="FU3" s="341" t="s">
        <v>141</v>
      </c>
      <c r="FV3" s="345" t="s">
        <v>116</v>
      </c>
      <c r="FW3" s="345" t="s">
        <v>117</v>
      </c>
      <c r="FX3" s="346" t="s">
        <v>118</v>
      </c>
      <c r="FY3" s="347" t="s">
        <v>129</v>
      </c>
      <c r="FZ3" s="346" t="s">
        <v>120</v>
      </c>
      <c r="GA3" s="348" t="s">
        <v>130</v>
      </c>
      <c r="GB3" s="339" t="s">
        <v>113</v>
      </c>
      <c r="GC3" s="340" t="s">
        <v>99</v>
      </c>
      <c r="GD3" s="341" t="s">
        <v>140</v>
      </c>
      <c r="GE3" s="340" t="s">
        <v>110</v>
      </c>
      <c r="GF3" s="341" t="s">
        <v>141</v>
      </c>
      <c r="GG3" s="340" t="s">
        <v>111</v>
      </c>
      <c r="GH3" s="340" t="s">
        <v>109</v>
      </c>
      <c r="GI3" s="342" t="s">
        <v>112</v>
      </c>
      <c r="GJ3" s="2"/>
    </row>
    <row r="4" spans="1:192" s="85" customFormat="1" ht="13.5" customHeight="1" thickBot="1" x14ac:dyDescent="0.3">
      <c r="A4" s="229" t="s">
        <v>46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  <c r="O4" s="222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2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4"/>
      <c r="AO4" s="222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378" t="s">
        <v>131</v>
      </c>
      <c r="BC4" s="379"/>
      <c r="BD4" s="379"/>
      <c r="BE4" s="379"/>
      <c r="BF4" s="379"/>
      <c r="BG4" s="379"/>
      <c r="BH4" s="379"/>
      <c r="BI4" s="379"/>
      <c r="BJ4" s="379"/>
      <c r="BK4" s="379"/>
      <c r="BL4" s="379"/>
      <c r="BM4" s="379"/>
      <c r="BN4" s="380"/>
      <c r="BO4" s="223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4"/>
      <c r="CB4" s="222"/>
      <c r="CC4" s="223"/>
      <c r="CD4" s="223"/>
      <c r="CE4" s="223"/>
      <c r="CF4" s="223"/>
      <c r="CG4" s="223"/>
      <c r="CH4" s="223"/>
      <c r="CI4" s="223"/>
      <c r="CJ4" s="223"/>
      <c r="CK4" s="223"/>
      <c r="CL4" s="223"/>
      <c r="CM4" s="223"/>
      <c r="CN4" s="224"/>
      <c r="CO4" s="222"/>
      <c r="CP4" s="223"/>
      <c r="CQ4" s="223"/>
      <c r="CR4" s="223"/>
      <c r="CS4" s="223"/>
      <c r="CT4" s="223"/>
      <c r="CU4" s="223"/>
      <c r="CV4" s="223"/>
      <c r="CW4" s="223"/>
      <c r="CX4" s="223"/>
      <c r="CY4" s="223"/>
      <c r="CZ4" s="223"/>
      <c r="DA4" s="224"/>
      <c r="DB4" s="222"/>
      <c r="DC4" s="223"/>
      <c r="DD4" s="223"/>
      <c r="DE4" s="223"/>
      <c r="DF4" s="223"/>
      <c r="DG4" s="223"/>
      <c r="DH4" s="223"/>
      <c r="DI4" s="223"/>
      <c r="DJ4" s="223"/>
      <c r="DK4" s="223"/>
      <c r="DL4" s="223"/>
      <c r="DM4" s="223"/>
      <c r="DN4" s="224"/>
      <c r="DO4" s="222"/>
      <c r="DP4" s="223"/>
      <c r="DQ4" s="223"/>
      <c r="DR4" s="223"/>
      <c r="DS4" s="223"/>
      <c r="DT4" s="223"/>
      <c r="DU4" s="223"/>
      <c r="DV4" s="223"/>
      <c r="DW4" s="223"/>
      <c r="DX4" s="223"/>
      <c r="DY4" s="223"/>
      <c r="DZ4" s="223"/>
      <c r="EA4" s="224"/>
      <c r="EB4" s="222"/>
      <c r="EC4" s="223"/>
      <c r="ED4" s="223"/>
      <c r="EE4" s="223"/>
      <c r="EF4" s="223"/>
      <c r="EG4" s="223"/>
      <c r="EH4" s="223"/>
      <c r="EI4" s="223"/>
      <c r="EJ4" s="223"/>
      <c r="EK4" s="223"/>
      <c r="EL4" s="223"/>
      <c r="EM4" s="223"/>
      <c r="EN4" s="224"/>
      <c r="EO4" s="222"/>
      <c r="EP4" s="223"/>
      <c r="EQ4" s="223"/>
      <c r="ER4" s="223"/>
      <c r="ES4" s="223"/>
      <c r="ET4" s="223"/>
      <c r="EU4" s="223"/>
      <c r="EV4" s="223"/>
      <c r="EW4" s="223"/>
      <c r="EX4" s="223"/>
      <c r="EY4" s="223"/>
      <c r="EZ4" s="223"/>
      <c r="FA4" s="224"/>
      <c r="FB4" s="222"/>
      <c r="FC4" s="223"/>
      <c r="FD4" s="223"/>
      <c r="FE4" s="223"/>
      <c r="FF4" s="223"/>
      <c r="FG4" s="223"/>
      <c r="FH4" s="223"/>
      <c r="FI4" s="223"/>
      <c r="FJ4" s="223"/>
      <c r="FK4" s="223"/>
      <c r="FL4" s="223"/>
      <c r="FM4" s="223"/>
      <c r="FN4" s="224"/>
      <c r="FO4" s="222"/>
      <c r="FP4" s="223"/>
      <c r="FQ4" s="223"/>
      <c r="FR4" s="223"/>
      <c r="FS4" s="223"/>
      <c r="FT4" s="223"/>
      <c r="FU4" s="223"/>
      <c r="FV4" s="223"/>
      <c r="FW4" s="223"/>
      <c r="FX4" s="223"/>
      <c r="FY4" s="223"/>
      <c r="FZ4" s="223"/>
      <c r="GA4" s="223"/>
      <c r="GB4" s="225" t="s">
        <v>64</v>
      </c>
      <c r="GC4" s="226"/>
      <c r="GD4" s="227" t="s">
        <v>65</v>
      </c>
      <c r="GE4" s="226"/>
      <c r="GF4" s="227" t="s">
        <v>65</v>
      </c>
      <c r="GG4" s="226"/>
      <c r="GH4" s="228"/>
      <c r="GI4" s="228"/>
      <c r="GJ4" s="229" t="s">
        <v>46</v>
      </c>
    </row>
    <row r="5" spans="1:192" s="85" customFormat="1" ht="13.5" customHeight="1" x14ac:dyDescent="0.25">
      <c r="A5" s="122" t="s">
        <v>47</v>
      </c>
      <c r="B5" s="108">
        <v>0.79200000000000004</v>
      </c>
      <c r="C5" s="4">
        <v>1</v>
      </c>
      <c r="D5" s="4">
        <v>1</v>
      </c>
      <c r="E5" s="4">
        <v>10</v>
      </c>
      <c r="F5" s="4">
        <v>1</v>
      </c>
      <c r="G5" s="4">
        <v>1</v>
      </c>
      <c r="H5" s="39">
        <v>0</v>
      </c>
      <c r="I5" s="4">
        <v>2</v>
      </c>
      <c r="J5" s="4">
        <v>7</v>
      </c>
      <c r="K5" s="4">
        <v>4</v>
      </c>
      <c r="L5" s="4">
        <v>1</v>
      </c>
      <c r="M5" s="4">
        <v>9</v>
      </c>
      <c r="N5" s="32">
        <v>2</v>
      </c>
      <c r="O5" s="39">
        <v>0.61699999999999999</v>
      </c>
      <c r="P5" s="4">
        <v>1</v>
      </c>
      <c r="Q5" s="4">
        <v>8</v>
      </c>
      <c r="R5" s="4">
        <v>10</v>
      </c>
      <c r="S5" s="4">
        <v>1</v>
      </c>
      <c r="T5" s="4">
        <v>1</v>
      </c>
      <c r="U5" s="39">
        <v>0</v>
      </c>
      <c r="V5" s="4">
        <v>2</v>
      </c>
      <c r="W5" s="4">
        <v>10</v>
      </c>
      <c r="X5" s="4">
        <v>4</v>
      </c>
      <c r="Y5" s="4">
        <v>1</v>
      </c>
      <c r="Z5" s="4">
        <v>19</v>
      </c>
      <c r="AA5" s="32">
        <v>9</v>
      </c>
      <c r="AB5" s="39">
        <v>0.875</v>
      </c>
      <c r="AC5" s="4">
        <v>3</v>
      </c>
      <c r="AD5" s="4">
        <v>10</v>
      </c>
      <c r="AE5" s="4">
        <v>9</v>
      </c>
      <c r="AF5" s="4">
        <v>3</v>
      </c>
      <c r="AG5" s="4">
        <v>5</v>
      </c>
      <c r="AH5" s="39">
        <v>0.115</v>
      </c>
      <c r="AI5" s="4">
        <v>3</v>
      </c>
      <c r="AJ5" s="4">
        <v>11</v>
      </c>
      <c r="AK5" s="4">
        <v>9</v>
      </c>
      <c r="AL5" s="4">
        <v>3</v>
      </c>
      <c r="AM5" s="4">
        <v>26</v>
      </c>
      <c r="AN5" s="32">
        <v>6</v>
      </c>
      <c r="AO5" s="39">
        <v>0.628</v>
      </c>
      <c r="AP5" s="4">
        <v>3</v>
      </c>
      <c r="AQ5" s="4">
        <v>21</v>
      </c>
      <c r="AR5" s="4">
        <v>7</v>
      </c>
      <c r="AS5" s="4">
        <v>3</v>
      </c>
      <c r="AT5" s="4">
        <v>20</v>
      </c>
      <c r="AU5" s="39">
        <v>0</v>
      </c>
      <c r="AV5" s="4">
        <v>1</v>
      </c>
      <c r="AW5" s="4">
        <v>8</v>
      </c>
      <c r="AX5" s="4">
        <v>7</v>
      </c>
      <c r="AY5" s="4">
        <v>3</v>
      </c>
      <c r="AZ5" s="4">
        <v>49</v>
      </c>
      <c r="BA5" s="351">
        <v>20</v>
      </c>
      <c r="BB5" s="360" t="s">
        <v>132</v>
      </c>
      <c r="BC5" s="352"/>
      <c r="BD5" s="352"/>
      <c r="BE5" s="352"/>
      <c r="BF5" s="352"/>
      <c r="BG5" s="352"/>
      <c r="BH5" s="352"/>
      <c r="BI5" s="352"/>
      <c r="BJ5" s="352"/>
      <c r="BK5" s="352"/>
      <c r="BL5" s="352"/>
      <c r="BM5" s="352"/>
      <c r="BN5" s="357"/>
      <c r="BO5" s="108">
        <v>-5.8999999999999997E-2</v>
      </c>
      <c r="BP5" s="4">
        <v>1</v>
      </c>
      <c r="BQ5" s="4">
        <v>3</v>
      </c>
      <c r="BR5" s="4">
        <v>10</v>
      </c>
      <c r="BS5" s="4">
        <v>1</v>
      </c>
      <c r="BT5" s="4">
        <v>1</v>
      </c>
      <c r="BU5" s="39">
        <v>6.4000000000000001E-2</v>
      </c>
      <c r="BV5" s="4">
        <v>1</v>
      </c>
      <c r="BW5" s="4">
        <v>7</v>
      </c>
      <c r="BX5" s="4">
        <v>3</v>
      </c>
      <c r="BY5" s="4">
        <v>1</v>
      </c>
      <c r="BZ5" s="4">
        <v>11</v>
      </c>
      <c r="CA5" s="32">
        <v>1</v>
      </c>
      <c r="CB5" s="39">
        <v>0</v>
      </c>
      <c r="CC5" s="4">
        <v>1</v>
      </c>
      <c r="CD5" s="4">
        <v>1</v>
      </c>
      <c r="CE5" s="4">
        <v>10</v>
      </c>
      <c r="CF5" s="4">
        <v>1</v>
      </c>
      <c r="CG5" s="4">
        <v>1</v>
      </c>
      <c r="CH5" s="39">
        <v>0</v>
      </c>
      <c r="CI5" s="4">
        <v>1</v>
      </c>
      <c r="CJ5" s="4">
        <v>3</v>
      </c>
      <c r="CK5" s="4">
        <v>3</v>
      </c>
      <c r="CL5" s="4">
        <v>1</v>
      </c>
      <c r="CM5" s="4">
        <v>5</v>
      </c>
      <c r="CN5" s="32">
        <v>1</v>
      </c>
      <c r="CO5" s="39">
        <v>0.85899999999999999</v>
      </c>
      <c r="CP5" s="4">
        <v>3</v>
      </c>
      <c r="CQ5" s="4">
        <v>4</v>
      </c>
      <c r="CR5" s="4">
        <v>10</v>
      </c>
      <c r="CS5" s="4">
        <v>1</v>
      </c>
      <c r="CT5" s="4">
        <v>1</v>
      </c>
      <c r="CU5" s="39">
        <v>0.69099999999999995</v>
      </c>
      <c r="CV5" s="4">
        <v>2</v>
      </c>
      <c r="CW5" s="4">
        <v>17</v>
      </c>
      <c r="CX5" s="4">
        <v>6</v>
      </c>
      <c r="CY5" s="4">
        <v>3</v>
      </c>
      <c r="CZ5" s="4">
        <v>22</v>
      </c>
      <c r="DA5" s="32">
        <v>11</v>
      </c>
      <c r="DB5" s="39">
        <v>0.81699999999999995</v>
      </c>
      <c r="DC5" s="4">
        <v>1</v>
      </c>
      <c r="DD5" s="4">
        <v>3</v>
      </c>
      <c r="DE5" s="4">
        <v>9</v>
      </c>
      <c r="DF5" s="4">
        <v>1</v>
      </c>
      <c r="DG5" s="4">
        <v>3</v>
      </c>
      <c r="DH5" s="39">
        <v>0.24299999999999999</v>
      </c>
      <c r="DI5" s="4">
        <v>2</v>
      </c>
      <c r="DJ5" s="4">
        <v>20</v>
      </c>
      <c r="DK5" s="4">
        <v>4</v>
      </c>
      <c r="DL5" s="4">
        <v>1</v>
      </c>
      <c r="DM5" s="4">
        <v>26</v>
      </c>
      <c r="DN5" s="32">
        <v>6</v>
      </c>
      <c r="DO5" s="39">
        <v>0.82599999999999996</v>
      </c>
      <c r="DP5" s="4">
        <v>2</v>
      </c>
      <c r="DQ5" s="4">
        <v>7</v>
      </c>
      <c r="DR5" s="4">
        <v>8</v>
      </c>
      <c r="DS5" s="4">
        <v>2</v>
      </c>
      <c r="DT5" s="4">
        <v>4</v>
      </c>
      <c r="DU5" s="39">
        <v>0.17100000000000001</v>
      </c>
      <c r="DV5" s="4">
        <v>2</v>
      </c>
      <c r="DW5" s="4">
        <v>18</v>
      </c>
      <c r="DX5" s="4">
        <v>6</v>
      </c>
      <c r="DY5" s="4">
        <v>2</v>
      </c>
      <c r="DZ5" s="4">
        <v>29</v>
      </c>
      <c r="EA5" s="32">
        <v>8</v>
      </c>
      <c r="EB5" s="39">
        <v>0.84199999999999997</v>
      </c>
      <c r="EC5" s="4">
        <v>3</v>
      </c>
      <c r="ED5" s="4">
        <v>13</v>
      </c>
      <c r="EE5" s="4">
        <v>7</v>
      </c>
      <c r="EF5" s="4">
        <v>3</v>
      </c>
      <c r="EG5" s="4">
        <v>5</v>
      </c>
      <c r="EH5" s="39">
        <v>0</v>
      </c>
      <c r="EI5" s="4">
        <v>3</v>
      </c>
      <c r="EJ5" s="4">
        <v>15</v>
      </c>
      <c r="EK5" s="4">
        <v>9</v>
      </c>
      <c r="EL5" s="4">
        <v>3</v>
      </c>
      <c r="EM5" s="4">
        <v>33</v>
      </c>
      <c r="EN5" s="32">
        <v>12</v>
      </c>
      <c r="EO5" s="39">
        <v>0.81100000000000005</v>
      </c>
      <c r="EP5" s="4">
        <v>1</v>
      </c>
      <c r="EQ5" s="4">
        <v>1</v>
      </c>
      <c r="ER5" s="4">
        <v>10</v>
      </c>
      <c r="ES5" s="4">
        <v>1</v>
      </c>
      <c r="ET5" s="4">
        <v>1</v>
      </c>
      <c r="EU5" s="39">
        <v>1.468</v>
      </c>
      <c r="EV5" s="4">
        <v>1</v>
      </c>
      <c r="EW5" s="4">
        <v>3</v>
      </c>
      <c r="EX5" s="4">
        <v>3</v>
      </c>
      <c r="EY5" s="4">
        <v>1</v>
      </c>
      <c r="EZ5" s="4">
        <v>5</v>
      </c>
      <c r="FA5" s="32">
        <v>1</v>
      </c>
      <c r="FB5" s="39">
        <v>0.80100000000000005</v>
      </c>
      <c r="FC5" s="4">
        <v>2</v>
      </c>
      <c r="FD5" s="4">
        <v>2</v>
      </c>
      <c r="FE5" s="4">
        <v>10</v>
      </c>
      <c r="FF5" s="4">
        <v>1</v>
      </c>
      <c r="FG5" s="4">
        <v>1</v>
      </c>
      <c r="FH5" s="39">
        <v>1.2669999999999999</v>
      </c>
      <c r="FI5" s="4">
        <v>2</v>
      </c>
      <c r="FJ5" s="4">
        <v>9</v>
      </c>
      <c r="FK5" s="4">
        <v>5</v>
      </c>
      <c r="FL5" s="4">
        <v>2</v>
      </c>
      <c r="FM5" s="4">
        <v>12</v>
      </c>
      <c r="FN5" s="32">
        <v>3</v>
      </c>
      <c r="FO5" s="307">
        <f>SUM(B5,O5,AB5,AO5,BB5,BO5,CB5,CO5,DB5,DO5,EB5,EO5,FB5)</f>
        <v>7.8090000000000002</v>
      </c>
      <c r="FP5" s="247">
        <f>RANK(FO5,FO5:FO7,0)</f>
        <v>3</v>
      </c>
      <c r="FQ5" s="247">
        <f>RANK(FO5,(FO5:FO7,FO9:FO14,FO16:FO21,FO23:FO29),0)</f>
        <v>20</v>
      </c>
      <c r="FR5" s="248">
        <f>SUM(E5,R5,AE5,AR5,BE5,BR5,CE5,CR5,DE5,DR5,EE5,ER5,FE5)</f>
        <v>110</v>
      </c>
      <c r="FS5" s="248">
        <f>RANK(FR5,FR5:FR7,0)</f>
        <v>3</v>
      </c>
      <c r="FT5" s="248">
        <f>RANK(FR5,(FR5:FR7,FR9:FR14,FR16:FR21,FR23:FR29),0)</f>
        <v>11</v>
      </c>
      <c r="FU5" s="249">
        <f>SUM(H5,U5,AH5,AU5,BH5,BU5,CH5,CU5,DH5,DU5,EH5,EU5,FH5)</f>
        <v>4.0190000000000001</v>
      </c>
      <c r="FV5" s="250">
        <f>RANK(FU5,FU5:FU7,0)</f>
        <v>3</v>
      </c>
      <c r="FW5" s="250">
        <f>RANK(FU5,(FU5:FU7,FU9:FU14,FU16:FU21,FU23:FU29),0)</f>
        <v>19</v>
      </c>
      <c r="FX5" s="251">
        <f>SUM(FP5,FS5,FV5)</f>
        <v>9</v>
      </c>
      <c r="FY5" s="251">
        <f>RANK(FX5,FX5:FX7,1)</f>
        <v>3</v>
      </c>
      <c r="FZ5" s="251">
        <f>SUM(FQ5,FT5,FW5)</f>
        <v>50</v>
      </c>
      <c r="GA5" s="252">
        <f>RANK(FZ5,(FZ5,FZ6,FZ7,FZ9,FZ10,FZ11,FZ18,FZ19,FZ12,FZ20,FZ13,FZ23,FZ24,FZ16,FZ25,FZ17,FZ26,FZ27,FZ21,FZ28,FZ29,FZ14),1)</f>
        <v>18</v>
      </c>
      <c r="GB5" s="3">
        <f>FO5*4/10</f>
        <v>3.1240000000000001</v>
      </c>
      <c r="GC5" s="4">
        <f>RANK(GB5,GB5:GB7,0)</f>
        <v>3</v>
      </c>
      <c r="GD5" s="13">
        <f>FR5*3/10</f>
        <v>33</v>
      </c>
      <c r="GE5" s="4">
        <f>RANK(GD5,GD5:GD7,0)</f>
        <v>3</v>
      </c>
      <c r="GF5" s="24">
        <f>FU5*3/10</f>
        <v>1.206</v>
      </c>
      <c r="GG5" s="4">
        <f>RANK(GF5,GF5:GF7,0)</f>
        <v>3</v>
      </c>
      <c r="GH5" s="4">
        <f>SUM(GC5,GE5,GG5)</f>
        <v>9</v>
      </c>
      <c r="GI5" s="6">
        <f>RANK(GH5,GH5:GH7,1)</f>
        <v>3</v>
      </c>
      <c r="GJ5" s="122" t="s">
        <v>47</v>
      </c>
    </row>
    <row r="6" spans="1:192" s="85" customFormat="1" ht="13.5" customHeight="1" x14ac:dyDescent="0.25">
      <c r="A6" s="123" t="s">
        <v>48</v>
      </c>
      <c r="B6" s="109">
        <v>0.66400000000000003</v>
      </c>
      <c r="C6" s="4">
        <v>3</v>
      </c>
      <c r="D6" s="4">
        <v>18</v>
      </c>
      <c r="E6" s="4">
        <v>10</v>
      </c>
      <c r="F6" s="4">
        <v>1</v>
      </c>
      <c r="G6" s="4">
        <v>1</v>
      </c>
      <c r="H6" s="40">
        <v>1.254</v>
      </c>
      <c r="I6" s="4">
        <v>1</v>
      </c>
      <c r="J6" s="4">
        <v>2</v>
      </c>
      <c r="K6" s="4">
        <v>5</v>
      </c>
      <c r="L6" s="4">
        <v>2</v>
      </c>
      <c r="M6" s="4">
        <v>21</v>
      </c>
      <c r="N6" s="32">
        <v>10</v>
      </c>
      <c r="O6" s="40">
        <v>0.58899999999999997</v>
      </c>
      <c r="P6" s="4">
        <v>3</v>
      </c>
      <c r="Q6" s="4">
        <v>12</v>
      </c>
      <c r="R6" s="4">
        <v>10</v>
      </c>
      <c r="S6" s="4">
        <v>1</v>
      </c>
      <c r="T6" s="4">
        <v>1</v>
      </c>
      <c r="U6" s="40">
        <v>0.54500000000000004</v>
      </c>
      <c r="V6" s="4">
        <v>1</v>
      </c>
      <c r="W6" s="4">
        <v>7</v>
      </c>
      <c r="X6" s="4">
        <v>5</v>
      </c>
      <c r="Y6" s="4">
        <v>2</v>
      </c>
      <c r="Z6" s="4">
        <v>20</v>
      </c>
      <c r="AA6" s="32">
        <v>10</v>
      </c>
      <c r="AB6" s="40">
        <v>1.3859999999999999</v>
      </c>
      <c r="AC6" s="4">
        <v>1</v>
      </c>
      <c r="AD6" s="4">
        <v>1</v>
      </c>
      <c r="AE6" s="4">
        <v>10</v>
      </c>
      <c r="AF6" s="4">
        <v>1</v>
      </c>
      <c r="AG6" s="4">
        <v>1</v>
      </c>
      <c r="AH6" s="40">
        <v>2.5409999999999999</v>
      </c>
      <c r="AI6" s="4">
        <v>1</v>
      </c>
      <c r="AJ6" s="4">
        <v>3</v>
      </c>
      <c r="AK6" s="4">
        <v>3</v>
      </c>
      <c r="AL6" s="4">
        <v>1</v>
      </c>
      <c r="AM6" s="4">
        <v>5</v>
      </c>
      <c r="AN6" s="32">
        <v>1</v>
      </c>
      <c r="AO6" s="40">
        <v>0.63900000000000001</v>
      </c>
      <c r="AP6" s="4">
        <v>2</v>
      </c>
      <c r="AQ6" s="4">
        <v>6</v>
      </c>
      <c r="AR6" s="4">
        <v>10</v>
      </c>
      <c r="AS6" s="4">
        <v>1</v>
      </c>
      <c r="AT6" s="4">
        <v>1</v>
      </c>
      <c r="AU6" s="40">
        <v>0</v>
      </c>
      <c r="AV6" s="4">
        <v>1</v>
      </c>
      <c r="AW6" s="4">
        <v>8</v>
      </c>
      <c r="AX6" s="4">
        <v>4</v>
      </c>
      <c r="AY6" s="4">
        <v>1</v>
      </c>
      <c r="AZ6" s="4">
        <v>15</v>
      </c>
      <c r="BA6" s="351">
        <v>4</v>
      </c>
      <c r="BB6" s="148">
        <v>0.63400000000000001</v>
      </c>
      <c r="BC6" s="4">
        <v>1</v>
      </c>
      <c r="BD6" s="4">
        <v>17</v>
      </c>
      <c r="BE6" s="4">
        <v>8</v>
      </c>
      <c r="BF6" s="4">
        <v>1</v>
      </c>
      <c r="BG6" s="4">
        <v>18</v>
      </c>
      <c r="BH6" s="40">
        <v>0</v>
      </c>
      <c r="BI6" s="4">
        <v>1</v>
      </c>
      <c r="BJ6" s="4">
        <v>9</v>
      </c>
      <c r="BK6" s="4">
        <v>3</v>
      </c>
      <c r="BL6" s="4">
        <v>1</v>
      </c>
      <c r="BM6" s="4">
        <v>44</v>
      </c>
      <c r="BN6" s="32">
        <v>19</v>
      </c>
      <c r="BO6" s="109">
        <v>-6.2E-2</v>
      </c>
      <c r="BP6" s="4">
        <v>2</v>
      </c>
      <c r="BQ6" s="4">
        <v>8</v>
      </c>
      <c r="BR6" s="4">
        <v>10</v>
      </c>
      <c r="BS6" s="4">
        <v>1</v>
      </c>
      <c r="BT6" s="4">
        <v>1</v>
      </c>
      <c r="BU6" s="40">
        <v>0</v>
      </c>
      <c r="BV6" s="4">
        <v>2</v>
      </c>
      <c r="BW6" s="4">
        <v>16</v>
      </c>
      <c r="BX6" s="4">
        <v>5</v>
      </c>
      <c r="BY6" s="4">
        <v>2</v>
      </c>
      <c r="BZ6" s="4">
        <v>25</v>
      </c>
      <c r="CA6" s="32">
        <v>9</v>
      </c>
      <c r="CB6" s="40">
        <v>-4.8000000000000001E-2</v>
      </c>
      <c r="CC6" s="4">
        <v>2</v>
      </c>
      <c r="CD6" s="4">
        <v>16</v>
      </c>
      <c r="CE6" s="4">
        <v>9</v>
      </c>
      <c r="CF6" s="4">
        <v>2</v>
      </c>
      <c r="CG6" s="4">
        <v>14</v>
      </c>
      <c r="CH6" s="40">
        <v>0</v>
      </c>
      <c r="CI6" s="4">
        <v>1</v>
      </c>
      <c r="CJ6" s="4">
        <v>3</v>
      </c>
      <c r="CK6" s="4">
        <v>5</v>
      </c>
      <c r="CL6" s="4">
        <v>2</v>
      </c>
      <c r="CM6" s="4">
        <v>33</v>
      </c>
      <c r="CN6" s="32">
        <v>16</v>
      </c>
      <c r="CO6" s="40">
        <v>0.873</v>
      </c>
      <c r="CP6" s="4">
        <v>1</v>
      </c>
      <c r="CQ6" s="4">
        <v>1</v>
      </c>
      <c r="CR6" s="4">
        <v>10</v>
      </c>
      <c r="CS6" s="4">
        <v>1</v>
      </c>
      <c r="CT6" s="4">
        <v>1</v>
      </c>
      <c r="CU6" s="40">
        <v>0.42499999999999999</v>
      </c>
      <c r="CV6" s="4">
        <v>3</v>
      </c>
      <c r="CW6" s="4">
        <v>21</v>
      </c>
      <c r="CX6" s="4">
        <v>5</v>
      </c>
      <c r="CY6" s="4">
        <v>2</v>
      </c>
      <c r="CZ6" s="4">
        <v>23</v>
      </c>
      <c r="DA6" s="32">
        <v>12</v>
      </c>
      <c r="DB6" s="40">
        <v>0.79200000000000004</v>
      </c>
      <c r="DC6" s="4">
        <v>3</v>
      </c>
      <c r="DD6" s="4">
        <v>10</v>
      </c>
      <c r="DE6" s="4">
        <v>7</v>
      </c>
      <c r="DF6" s="4">
        <v>3</v>
      </c>
      <c r="DG6" s="4">
        <v>11</v>
      </c>
      <c r="DH6" s="40">
        <v>0.253</v>
      </c>
      <c r="DI6" s="4">
        <v>1</v>
      </c>
      <c r="DJ6" s="4">
        <v>19</v>
      </c>
      <c r="DK6" s="4">
        <v>7</v>
      </c>
      <c r="DL6" s="4">
        <v>2</v>
      </c>
      <c r="DM6" s="4">
        <v>40</v>
      </c>
      <c r="DN6" s="32">
        <v>16</v>
      </c>
      <c r="DO6" s="40">
        <v>0.82299999999999995</v>
      </c>
      <c r="DP6" s="4">
        <v>3</v>
      </c>
      <c r="DQ6" s="4">
        <v>9</v>
      </c>
      <c r="DR6" s="4">
        <v>7</v>
      </c>
      <c r="DS6" s="4">
        <v>3</v>
      </c>
      <c r="DT6" s="4">
        <v>5</v>
      </c>
      <c r="DU6" s="40">
        <v>5.0000000000000001E-3</v>
      </c>
      <c r="DV6" s="4">
        <v>3</v>
      </c>
      <c r="DW6" s="4">
        <v>20</v>
      </c>
      <c r="DX6" s="4">
        <v>9</v>
      </c>
      <c r="DY6" s="4">
        <v>3</v>
      </c>
      <c r="DZ6" s="4">
        <v>34</v>
      </c>
      <c r="EA6" s="32">
        <v>12</v>
      </c>
      <c r="EB6" s="40">
        <v>0.85599999999999998</v>
      </c>
      <c r="EC6" s="4">
        <v>2</v>
      </c>
      <c r="ED6" s="4">
        <v>8</v>
      </c>
      <c r="EE6" s="4">
        <v>8</v>
      </c>
      <c r="EF6" s="4">
        <v>2</v>
      </c>
      <c r="EG6" s="4">
        <v>4</v>
      </c>
      <c r="EH6" s="40">
        <v>0.11600000000000001</v>
      </c>
      <c r="EI6" s="4">
        <v>1</v>
      </c>
      <c r="EJ6" s="4">
        <v>10</v>
      </c>
      <c r="EK6" s="4">
        <v>5</v>
      </c>
      <c r="EL6" s="4">
        <v>2</v>
      </c>
      <c r="EM6" s="4">
        <v>22</v>
      </c>
      <c r="EN6" s="32">
        <v>7</v>
      </c>
      <c r="EO6" s="40">
        <v>0.79300000000000004</v>
      </c>
      <c r="EP6" s="4">
        <v>3</v>
      </c>
      <c r="EQ6" s="4">
        <v>10</v>
      </c>
      <c r="ER6" s="4">
        <v>6</v>
      </c>
      <c r="ES6" s="4">
        <v>3</v>
      </c>
      <c r="ET6" s="4">
        <v>12</v>
      </c>
      <c r="EU6" s="40">
        <v>0.67600000000000005</v>
      </c>
      <c r="EV6" s="4">
        <v>3</v>
      </c>
      <c r="EW6" s="4">
        <v>11</v>
      </c>
      <c r="EX6" s="4">
        <v>9</v>
      </c>
      <c r="EY6" s="4">
        <v>3</v>
      </c>
      <c r="EZ6" s="4">
        <v>33</v>
      </c>
      <c r="FA6" s="32">
        <v>13</v>
      </c>
      <c r="FB6" s="40">
        <v>0.751</v>
      </c>
      <c r="FC6" s="4">
        <v>3</v>
      </c>
      <c r="FD6" s="4">
        <v>15</v>
      </c>
      <c r="FE6" s="4">
        <v>10</v>
      </c>
      <c r="FF6" s="4">
        <v>1</v>
      </c>
      <c r="FG6" s="4">
        <v>1</v>
      </c>
      <c r="FH6" s="40">
        <v>-4.4999999999999998E-2</v>
      </c>
      <c r="FI6" s="4">
        <v>3</v>
      </c>
      <c r="FJ6" s="4">
        <v>22</v>
      </c>
      <c r="FK6" s="4">
        <v>7</v>
      </c>
      <c r="FL6" s="4">
        <v>3</v>
      </c>
      <c r="FM6" s="4">
        <v>38</v>
      </c>
      <c r="FN6" s="32">
        <v>20</v>
      </c>
      <c r="FO6" s="307">
        <f t="shared" ref="FO6:FO7" si="0">SUM(B6,O6,AB6,AO6,BB6,BO6,CB6,CO6,DB6,DO6,EB6,EO6,FB6)</f>
        <v>8.69</v>
      </c>
      <c r="FP6" s="247">
        <f>RANK(FO6,FO5:FO7,0)</f>
        <v>1</v>
      </c>
      <c r="FQ6" s="247">
        <f>RANK(FO6,(FO5:FO7,FO9:FO14,FO16:FO21,FO23:FO29),0)</f>
        <v>1</v>
      </c>
      <c r="FR6" s="248">
        <f t="shared" ref="FR6:FR7" si="1">SUM(E6,R6,AE6,AR6,BE6,BR6,CE6,CR6,DE6,DR6,EE6,ER6,FE6)</f>
        <v>115</v>
      </c>
      <c r="FS6" s="248">
        <f>RANK(FR6,FR5:FR7,0)</f>
        <v>2</v>
      </c>
      <c r="FT6" s="248">
        <f>RANK(FR6,(FR5:FR7,FR9:FR14,FR16:FR21,FR23:FR29),0)</f>
        <v>4</v>
      </c>
      <c r="FU6" s="249">
        <f t="shared" ref="FU6:FU7" si="2">SUM(H6,U6,AH6,AU6,BH6,BU6,CH6,CU6,DH6,DU6,EH6,EU6,FH6)</f>
        <v>5.77</v>
      </c>
      <c r="FV6" s="250">
        <f>RANK(FU6,FU5:FU7,0)</f>
        <v>2</v>
      </c>
      <c r="FW6" s="250">
        <f>RANK(FU6,(FU5:FU7,FU9:FU14,FU16:FU21,FU23:FU29),0)</f>
        <v>10</v>
      </c>
      <c r="FX6" s="251">
        <f>SUM(FP6,FS6,FV6)</f>
        <v>5</v>
      </c>
      <c r="FY6" s="251">
        <f>RANK(FX6,FX5:FX7,1)</f>
        <v>2</v>
      </c>
      <c r="FZ6" s="251">
        <f>SUM(FQ6,FT6,FW6)</f>
        <v>15</v>
      </c>
      <c r="GA6" s="252">
        <f>RANK(FZ6,(FZ5,FZ6,FZ7,FZ9,FZ10,FZ11,FZ18,FZ19,FZ12,FZ20,FZ13,FZ23,FZ24,FZ16,FZ25,FZ17,FZ26,FZ27,FZ21,FZ28,FZ29,FZ14),1)</f>
        <v>2</v>
      </c>
      <c r="GB6" s="3">
        <f t="shared" ref="GB6:GB7" si="3">FO6*4/10</f>
        <v>3.476</v>
      </c>
      <c r="GC6" s="4">
        <f>RANK(GB6,GB5:GB7,0)</f>
        <v>1</v>
      </c>
      <c r="GD6" s="13">
        <f t="shared" ref="GD6:GD7" si="4">FR6*3/10</f>
        <v>34.5</v>
      </c>
      <c r="GE6" s="4">
        <f>RANK(GD6,GD5:GD7,0)</f>
        <v>2</v>
      </c>
      <c r="GF6" s="25">
        <f t="shared" ref="GF6:GF7" si="5">FU6*3/10</f>
        <v>1.7310000000000001</v>
      </c>
      <c r="GG6" s="4">
        <f>RANK(GF6,GF5:GF7,0)</f>
        <v>2</v>
      </c>
      <c r="GH6" s="8">
        <f t="shared" ref="GH6:GH7" si="6">SUM(GC6,GE6,GG6)</f>
        <v>5</v>
      </c>
      <c r="GI6" s="6">
        <f>RANK(GH6,GH5:GH7,1)</f>
        <v>2</v>
      </c>
      <c r="GJ6" s="123" t="s">
        <v>48</v>
      </c>
    </row>
    <row r="7" spans="1:192" s="85" customFormat="1" ht="13.5" customHeight="1" thickBot="1" x14ac:dyDescent="0.3">
      <c r="A7" s="124" t="s">
        <v>49</v>
      </c>
      <c r="B7" s="110">
        <v>0.71099999999999997</v>
      </c>
      <c r="C7" s="10">
        <v>2</v>
      </c>
      <c r="D7" s="4">
        <v>6</v>
      </c>
      <c r="E7" s="4">
        <v>10</v>
      </c>
      <c r="F7" s="10">
        <v>1</v>
      </c>
      <c r="G7" s="4">
        <v>1</v>
      </c>
      <c r="H7" s="41">
        <v>0</v>
      </c>
      <c r="I7" s="10">
        <v>2</v>
      </c>
      <c r="J7" s="4">
        <v>7</v>
      </c>
      <c r="K7" s="4">
        <v>5</v>
      </c>
      <c r="L7" s="10">
        <v>2</v>
      </c>
      <c r="M7" s="4">
        <v>14</v>
      </c>
      <c r="N7" s="33">
        <v>4</v>
      </c>
      <c r="O7" s="41">
        <v>0.59299999999999997</v>
      </c>
      <c r="P7" s="10">
        <v>2</v>
      </c>
      <c r="Q7" s="4">
        <v>10</v>
      </c>
      <c r="R7" s="4">
        <v>10</v>
      </c>
      <c r="S7" s="10">
        <v>1</v>
      </c>
      <c r="T7" s="4">
        <v>1</v>
      </c>
      <c r="U7" s="41">
        <v>0</v>
      </c>
      <c r="V7" s="10">
        <v>2</v>
      </c>
      <c r="W7" s="4">
        <v>10</v>
      </c>
      <c r="X7" s="4">
        <v>5</v>
      </c>
      <c r="Y7" s="10">
        <v>2</v>
      </c>
      <c r="Z7" s="4">
        <v>21</v>
      </c>
      <c r="AA7" s="33">
        <v>11</v>
      </c>
      <c r="AB7" s="41">
        <v>0.93799999999999994</v>
      </c>
      <c r="AC7" s="10">
        <v>2</v>
      </c>
      <c r="AD7" s="4">
        <v>7</v>
      </c>
      <c r="AE7" s="4">
        <v>10</v>
      </c>
      <c r="AF7" s="10">
        <v>1</v>
      </c>
      <c r="AG7" s="4">
        <v>1</v>
      </c>
      <c r="AH7" s="41">
        <v>0.53400000000000003</v>
      </c>
      <c r="AI7" s="10">
        <v>2</v>
      </c>
      <c r="AJ7" s="4">
        <v>6</v>
      </c>
      <c r="AK7" s="4">
        <v>5</v>
      </c>
      <c r="AL7" s="10">
        <v>2</v>
      </c>
      <c r="AM7" s="4">
        <v>14</v>
      </c>
      <c r="AN7" s="33">
        <v>3</v>
      </c>
      <c r="AO7" s="41">
        <v>0.64100000000000001</v>
      </c>
      <c r="AP7" s="10">
        <v>1</v>
      </c>
      <c r="AQ7" s="4">
        <v>3</v>
      </c>
      <c r="AR7" s="4">
        <v>9</v>
      </c>
      <c r="AS7" s="10">
        <v>2</v>
      </c>
      <c r="AT7" s="4">
        <v>5</v>
      </c>
      <c r="AU7" s="41">
        <v>0</v>
      </c>
      <c r="AV7" s="10">
        <v>1</v>
      </c>
      <c r="AW7" s="4">
        <v>8</v>
      </c>
      <c r="AX7" s="4">
        <v>4</v>
      </c>
      <c r="AY7" s="10">
        <v>1</v>
      </c>
      <c r="AZ7" s="4">
        <v>16</v>
      </c>
      <c r="BA7" s="353">
        <v>6</v>
      </c>
      <c r="BB7" s="358">
        <v>0.57899999999999996</v>
      </c>
      <c r="BC7" s="10">
        <v>2</v>
      </c>
      <c r="BD7" s="4">
        <v>21</v>
      </c>
      <c r="BE7" s="4">
        <v>7</v>
      </c>
      <c r="BF7" s="10">
        <v>2</v>
      </c>
      <c r="BG7" s="4">
        <v>21</v>
      </c>
      <c r="BH7" s="41">
        <v>-4.4999999999999998E-2</v>
      </c>
      <c r="BI7" s="10">
        <v>2</v>
      </c>
      <c r="BJ7" s="4">
        <v>16</v>
      </c>
      <c r="BK7" s="4">
        <v>6</v>
      </c>
      <c r="BL7" s="10">
        <v>2</v>
      </c>
      <c r="BM7" s="4">
        <v>58</v>
      </c>
      <c r="BN7" s="33">
        <v>20</v>
      </c>
      <c r="BO7" s="110">
        <v>-6.9000000000000006E-2</v>
      </c>
      <c r="BP7" s="10">
        <v>3</v>
      </c>
      <c r="BQ7" s="4">
        <v>17</v>
      </c>
      <c r="BR7" s="4">
        <v>9</v>
      </c>
      <c r="BS7" s="10">
        <v>3</v>
      </c>
      <c r="BT7" s="4">
        <v>8</v>
      </c>
      <c r="BU7" s="41">
        <v>-3.5999999999999997E-2</v>
      </c>
      <c r="BV7" s="10">
        <v>3</v>
      </c>
      <c r="BW7" s="4">
        <v>18</v>
      </c>
      <c r="BX7" s="4">
        <v>9</v>
      </c>
      <c r="BY7" s="10">
        <v>3</v>
      </c>
      <c r="BZ7" s="4">
        <v>43</v>
      </c>
      <c r="CA7" s="33">
        <v>20</v>
      </c>
      <c r="CB7" s="41">
        <v>-0.06</v>
      </c>
      <c r="CC7" s="10">
        <v>3</v>
      </c>
      <c r="CD7" s="4">
        <v>18</v>
      </c>
      <c r="CE7" s="4">
        <v>9</v>
      </c>
      <c r="CF7" s="10">
        <v>2</v>
      </c>
      <c r="CG7" s="4">
        <v>14</v>
      </c>
      <c r="CH7" s="41">
        <v>0</v>
      </c>
      <c r="CI7" s="10">
        <v>1</v>
      </c>
      <c r="CJ7" s="4">
        <v>3</v>
      </c>
      <c r="CK7" s="4">
        <v>6</v>
      </c>
      <c r="CL7" s="10">
        <v>3</v>
      </c>
      <c r="CM7" s="4">
        <v>35</v>
      </c>
      <c r="CN7" s="33">
        <v>18</v>
      </c>
      <c r="CO7" s="41">
        <v>0.86299999999999999</v>
      </c>
      <c r="CP7" s="10">
        <v>2</v>
      </c>
      <c r="CQ7" s="4">
        <v>3</v>
      </c>
      <c r="CR7" s="4">
        <v>10</v>
      </c>
      <c r="CS7" s="10">
        <v>1</v>
      </c>
      <c r="CT7" s="4">
        <v>1</v>
      </c>
      <c r="CU7" s="41">
        <v>0.85699999999999998</v>
      </c>
      <c r="CV7" s="10">
        <v>1</v>
      </c>
      <c r="CW7" s="4">
        <v>14</v>
      </c>
      <c r="CX7" s="4">
        <v>4</v>
      </c>
      <c r="CY7" s="10">
        <v>1</v>
      </c>
      <c r="CZ7" s="4">
        <v>18</v>
      </c>
      <c r="DA7" s="33">
        <v>7</v>
      </c>
      <c r="DB7" s="41">
        <v>0.8</v>
      </c>
      <c r="DC7" s="10">
        <v>2</v>
      </c>
      <c r="DD7" s="4">
        <v>8</v>
      </c>
      <c r="DE7" s="4">
        <v>8</v>
      </c>
      <c r="DF7" s="10">
        <v>2</v>
      </c>
      <c r="DG7" s="4">
        <v>6</v>
      </c>
      <c r="DH7" s="41">
        <v>-8.8999999999999996E-2</v>
      </c>
      <c r="DI7" s="10">
        <v>3</v>
      </c>
      <c r="DJ7" s="4">
        <v>22</v>
      </c>
      <c r="DK7" s="4">
        <v>7</v>
      </c>
      <c r="DL7" s="10">
        <v>2</v>
      </c>
      <c r="DM7" s="4">
        <v>36</v>
      </c>
      <c r="DN7" s="33">
        <v>12</v>
      </c>
      <c r="DO7" s="41">
        <v>0.85799999999999998</v>
      </c>
      <c r="DP7" s="10">
        <v>1</v>
      </c>
      <c r="DQ7" s="4">
        <v>1</v>
      </c>
      <c r="DR7" s="4">
        <v>10</v>
      </c>
      <c r="DS7" s="10">
        <v>1</v>
      </c>
      <c r="DT7" s="4">
        <v>1</v>
      </c>
      <c r="DU7" s="41">
        <v>0.28399999999999997</v>
      </c>
      <c r="DV7" s="10">
        <v>1</v>
      </c>
      <c r="DW7" s="4">
        <v>14</v>
      </c>
      <c r="DX7" s="4">
        <v>3</v>
      </c>
      <c r="DY7" s="10">
        <v>1</v>
      </c>
      <c r="DZ7" s="4">
        <v>16</v>
      </c>
      <c r="EA7" s="33">
        <v>4</v>
      </c>
      <c r="EB7" s="41">
        <v>0.88900000000000001</v>
      </c>
      <c r="EC7" s="10">
        <v>1</v>
      </c>
      <c r="ED7" s="4">
        <v>2</v>
      </c>
      <c r="EE7" s="4">
        <v>10</v>
      </c>
      <c r="EF7" s="10">
        <v>1</v>
      </c>
      <c r="EG7" s="4">
        <v>1</v>
      </c>
      <c r="EH7" s="41">
        <v>7.0999999999999994E-2</v>
      </c>
      <c r="EI7" s="10">
        <v>2</v>
      </c>
      <c r="EJ7" s="4">
        <v>11</v>
      </c>
      <c r="EK7" s="4">
        <v>4</v>
      </c>
      <c r="EL7" s="10">
        <v>1</v>
      </c>
      <c r="EM7" s="4">
        <v>14</v>
      </c>
      <c r="EN7" s="33">
        <v>3</v>
      </c>
      <c r="EO7" s="41">
        <v>0.8</v>
      </c>
      <c r="EP7" s="10">
        <v>2</v>
      </c>
      <c r="EQ7" s="4">
        <v>6</v>
      </c>
      <c r="ER7" s="4">
        <v>8</v>
      </c>
      <c r="ES7" s="10">
        <v>2</v>
      </c>
      <c r="ET7" s="4">
        <v>5</v>
      </c>
      <c r="EU7" s="41">
        <v>1.131</v>
      </c>
      <c r="EV7" s="10">
        <v>2</v>
      </c>
      <c r="EW7" s="4">
        <v>7</v>
      </c>
      <c r="EX7" s="4">
        <v>6</v>
      </c>
      <c r="EY7" s="10">
        <v>2</v>
      </c>
      <c r="EZ7" s="4">
        <v>18</v>
      </c>
      <c r="FA7" s="33">
        <v>4</v>
      </c>
      <c r="FB7" s="41">
        <v>0.81</v>
      </c>
      <c r="FC7" s="10">
        <v>1</v>
      </c>
      <c r="FD7" s="4">
        <v>1</v>
      </c>
      <c r="FE7" s="4">
        <v>10</v>
      </c>
      <c r="FF7" s="10">
        <v>1</v>
      </c>
      <c r="FG7" s="4">
        <v>1</v>
      </c>
      <c r="FH7" s="41">
        <v>3.1419999999999999</v>
      </c>
      <c r="FI7" s="10">
        <v>1</v>
      </c>
      <c r="FJ7" s="4">
        <v>1</v>
      </c>
      <c r="FK7" s="4">
        <v>3</v>
      </c>
      <c r="FL7" s="10">
        <v>1</v>
      </c>
      <c r="FM7" s="4">
        <v>3</v>
      </c>
      <c r="FN7" s="33">
        <v>1</v>
      </c>
      <c r="FO7" s="309">
        <f t="shared" si="0"/>
        <v>8.3529999999999998</v>
      </c>
      <c r="FP7" s="253">
        <f>RANK(FO7,FO5:FO7,0)</f>
        <v>2</v>
      </c>
      <c r="FQ7" s="253">
        <f>RANK(FO7,(FO5:FO7,FO9:FO14,FO16:FO21,FO23:FO29),0)</f>
        <v>4</v>
      </c>
      <c r="FR7" s="254">
        <f t="shared" si="1"/>
        <v>120</v>
      </c>
      <c r="FS7" s="254">
        <f>RANK(FR7,FR5:FR7,0)</f>
        <v>1</v>
      </c>
      <c r="FT7" s="254">
        <f>RANK(FR7,(FR5:FR7,FR9:FR14,FR16:FR21,FR23:FR29),0)</f>
        <v>2</v>
      </c>
      <c r="FU7" s="255">
        <f t="shared" si="2"/>
        <v>5.8490000000000002</v>
      </c>
      <c r="FV7" s="256">
        <f>RANK(FU7,FU5:FU7,0)</f>
        <v>1</v>
      </c>
      <c r="FW7" s="256">
        <f>RANK(FU7,(FU5:FU7,FU9:FU14,FU16:FU21,FU23:FU29),0)</f>
        <v>9</v>
      </c>
      <c r="FX7" s="257">
        <f>SUM(FP7,FS7,FV7)</f>
        <v>4</v>
      </c>
      <c r="FY7" s="257">
        <f>RANK(FX7,FX5:FX7,1)</f>
        <v>1</v>
      </c>
      <c r="FZ7" s="257">
        <f>SUM(FQ7,FT7,FW7)</f>
        <v>15</v>
      </c>
      <c r="GA7" s="258">
        <f>RANK(FZ7,(FZ5,FZ6,FZ7,FZ9,FZ10,FZ11,FZ18,FZ19,FZ12,FZ20,FZ13,FZ23,FZ24,FZ16,FZ25,FZ17,FZ26,FZ27,FZ21,FZ28,FZ29,FZ14),1)</f>
        <v>2</v>
      </c>
      <c r="GB7" s="9">
        <f t="shared" si="3"/>
        <v>3.3410000000000002</v>
      </c>
      <c r="GC7" s="10">
        <f>RANK(GB7,GB5:GB7,0)</f>
        <v>2</v>
      </c>
      <c r="GD7" s="5">
        <f t="shared" si="4"/>
        <v>36</v>
      </c>
      <c r="GE7" s="10">
        <f>RANK(GD7,GD5:GD7,0)</f>
        <v>1</v>
      </c>
      <c r="GF7" s="24">
        <f t="shared" si="5"/>
        <v>1.7549999999999999</v>
      </c>
      <c r="GG7" s="10">
        <f>RANK(GF7,GF5:GF7,0)</f>
        <v>1</v>
      </c>
      <c r="GH7" s="11">
        <f t="shared" si="6"/>
        <v>4</v>
      </c>
      <c r="GI7" s="12">
        <f>RANK(GH7,GH5:GH7,1)</f>
        <v>1</v>
      </c>
      <c r="GJ7" s="124" t="s">
        <v>49</v>
      </c>
    </row>
    <row r="8" spans="1:192" s="85" customFormat="1" ht="13.5" customHeight="1" thickBot="1" x14ac:dyDescent="0.3">
      <c r="A8" s="229" t="s">
        <v>50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/>
      <c r="O8" s="222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222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4"/>
      <c r="AO8" s="222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2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4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4"/>
      <c r="CB8" s="222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4"/>
      <c r="CO8" s="222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4"/>
      <c r="DB8" s="222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4"/>
      <c r="DO8" s="222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4"/>
      <c r="EB8" s="222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4"/>
      <c r="EO8" s="222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4"/>
      <c r="FB8" s="222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4"/>
      <c r="FO8" s="240"/>
      <c r="FP8" s="238"/>
      <c r="FQ8" s="238"/>
      <c r="FR8" s="238"/>
      <c r="FS8" s="238"/>
      <c r="FT8" s="238"/>
      <c r="FU8" s="241"/>
      <c r="FV8" s="238"/>
      <c r="FW8" s="238"/>
      <c r="FX8" s="238"/>
      <c r="FY8" s="238"/>
      <c r="FZ8" s="238"/>
      <c r="GA8" s="238"/>
      <c r="GB8" s="242"/>
      <c r="GC8" s="238"/>
      <c r="GD8" s="244"/>
      <c r="GE8" s="238"/>
      <c r="GF8" s="243"/>
      <c r="GG8" s="238"/>
      <c r="GH8" s="245"/>
      <c r="GI8" s="306"/>
      <c r="GJ8" s="229" t="s">
        <v>50</v>
      </c>
    </row>
    <row r="9" spans="1:192" s="85" customFormat="1" ht="13.5" customHeight="1" x14ac:dyDescent="0.25">
      <c r="A9" s="122" t="s">
        <v>93</v>
      </c>
      <c r="B9" s="111">
        <v>0.72099999999999997</v>
      </c>
      <c r="C9" s="45">
        <v>3</v>
      </c>
      <c r="D9" s="46">
        <v>5</v>
      </c>
      <c r="E9" s="10">
        <v>10</v>
      </c>
      <c r="F9" s="46">
        <v>1</v>
      </c>
      <c r="G9" s="46">
        <v>1</v>
      </c>
      <c r="H9" s="44">
        <v>2.6739999999999999</v>
      </c>
      <c r="I9" s="46">
        <v>1</v>
      </c>
      <c r="J9" s="46">
        <v>1</v>
      </c>
      <c r="K9" s="10">
        <v>5</v>
      </c>
      <c r="L9" s="10">
        <v>1</v>
      </c>
      <c r="M9" s="10">
        <v>7</v>
      </c>
      <c r="N9" s="33">
        <v>1</v>
      </c>
      <c r="O9" s="44">
        <v>0.59099999999999997</v>
      </c>
      <c r="P9" s="45">
        <v>4</v>
      </c>
      <c r="Q9" s="46">
        <v>11</v>
      </c>
      <c r="R9" s="10">
        <v>10</v>
      </c>
      <c r="S9" s="46">
        <v>1</v>
      </c>
      <c r="T9" s="46">
        <v>1</v>
      </c>
      <c r="U9" s="44">
        <v>-2.3319999999999999</v>
      </c>
      <c r="V9" s="46">
        <v>6</v>
      </c>
      <c r="W9" s="46">
        <v>21</v>
      </c>
      <c r="X9" s="10">
        <v>11</v>
      </c>
      <c r="Y9" s="10">
        <v>5</v>
      </c>
      <c r="Z9" s="10">
        <v>33</v>
      </c>
      <c r="AA9" s="33">
        <v>19</v>
      </c>
      <c r="AB9" s="44">
        <v>0.95299999999999996</v>
      </c>
      <c r="AC9" s="45">
        <v>2</v>
      </c>
      <c r="AD9" s="46">
        <v>5</v>
      </c>
      <c r="AE9" s="10">
        <v>9</v>
      </c>
      <c r="AF9" s="46">
        <v>2</v>
      </c>
      <c r="AG9" s="46">
        <v>5</v>
      </c>
      <c r="AH9" s="44">
        <v>-7.6999999999999999E-2</v>
      </c>
      <c r="AI9" s="46">
        <v>5</v>
      </c>
      <c r="AJ9" s="46">
        <v>19</v>
      </c>
      <c r="AK9" s="10">
        <v>9</v>
      </c>
      <c r="AL9" s="10">
        <v>2</v>
      </c>
      <c r="AM9" s="10">
        <v>29</v>
      </c>
      <c r="AN9" s="33">
        <v>8</v>
      </c>
      <c r="AO9" s="44">
        <v>0.63</v>
      </c>
      <c r="AP9" s="45">
        <v>5</v>
      </c>
      <c r="AQ9" s="46">
        <v>19</v>
      </c>
      <c r="AR9" s="10">
        <v>8</v>
      </c>
      <c r="AS9" s="46">
        <v>5</v>
      </c>
      <c r="AT9" s="46">
        <v>13</v>
      </c>
      <c r="AU9" s="44">
        <v>3.0000000000000001E-3</v>
      </c>
      <c r="AV9" s="46">
        <v>2</v>
      </c>
      <c r="AW9" s="46">
        <v>4</v>
      </c>
      <c r="AX9" s="10">
        <v>12</v>
      </c>
      <c r="AY9" s="10">
        <v>5</v>
      </c>
      <c r="AZ9" s="10">
        <v>36</v>
      </c>
      <c r="BA9" s="353">
        <v>15</v>
      </c>
      <c r="BB9" s="136">
        <v>0.62</v>
      </c>
      <c r="BC9" s="45">
        <v>5</v>
      </c>
      <c r="BD9" s="46">
        <v>18</v>
      </c>
      <c r="BE9" s="10">
        <v>9</v>
      </c>
      <c r="BF9" s="46">
        <v>2</v>
      </c>
      <c r="BG9" s="46">
        <v>7</v>
      </c>
      <c r="BH9" s="44">
        <v>-0.83299999999999996</v>
      </c>
      <c r="BI9" s="46">
        <v>6</v>
      </c>
      <c r="BJ9" s="46">
        <v>18</v>
      </c>
      <c r="BK9" s="10">
        <v>13</v>
      </c>
      <c r="BL9" s="10">
        <v>6</v>
      </c>
      <c r="BM9" s="10">
        <v>43</v>
      </c>
      <c r="BN9" s="33">
        <v>18</v>
      </c>
      <c r="BO9" s="111">
        <v>-6.3E-2</v>
      </c>
      <c r="BP9" s="45">
        <v>2</v>
      </c>
      <c r="BQ9" s="46">
        <v>9</v>
      </c>
      <c r="BR9" s="10">
        <v>9</v>
      </c>
      <c r="BS9" s="46">
        <v>3</v>
      </c>
      <c r="BT9" s="46">
        <v>8</v>
      </c>
      <c r="BU9" s="44">
        <v>1.7999999999999999E-2</v>
      </c>
      <c r="BV9" s="45">
        <v>6</v>
      </c>
      <c r="BW9" s="46">
        <v>14</v>
      </c>
      <c r="BX9" s="10">
        <v>11</v>
      </c>
      <c r="BY9" s="10">
        <v>4</v>
      </c>
      <c r="BZ9" s="10">
        <v>31</v>
      </c>
      <c r="CA9" s="33">
        <v>12</v>
      </c>
      <c r="CB9" s="44">
        <v>0</v>
      </c>
      <c r="CC9" s="45">
        <v>1</v>
      </c>
      <c r="CD9" s="46">
        <v>1</v>
      </c>
      <c r="CE9" s="10">
        <v>10</v>
      </c>
      <c r="CF9" s="46">
        <v>1</v>
      </c>
      <c r="CG9" s="46">
        <v>1</v>
      </c>
      <c r="CH9" s="44">
        <v>0</v>
      </c>
      <c r="CI9" s="46">
        <v>1</v>
      </c>
      <c r="CJ9" s="46">
        <v>3</v>
      </c>
      <c r="CK9" s="10">
        <v>3</v>
      </c>
      <c r="CL9" s="10">
        <v>1</v>
      </c>
      <c r="CM9" s="10">
        <v>5</v>
      </c>
      <c r="CN9" s="33">
        <v>1</v>
      </c>
      <c r="CO9" s="44">
        <v>0.83099999999999996</v>
      </c>
      <c r="CP9" s="45">
        <v>5</v>
      </c>
      <c r="CQ9" s="46">
        <v>12</v>
      </c>
      <c r="CR9" s="10">
        <v>10</v>
      </c>
      <c r="CS9" s="46">
        <v>1</v>
      </c>
      <c r="CT9" s="46">
        <v>1</v>
      </c>
      <c r="CU9" s="44">
        <v>1.1040000000000001</v>
      </c>
      <c r="CV9" s="46">
        <v>3</v>
      </c>
      <c r="CW9" s="46">
        <v>10</v>
      </c>
      <c r="CX9" s="10">
        <v>9</v>
      </c>
      <c r="CY9" s="10">
        <v>5</v>
      </c>
      <c r="CZ9" s="10">
        <v>23</v>
      </c>
      <c r="DA9" s="33">
        <v>12</v>
      </c>
      <c r="DB9" s="44">
        <v>0.82399999999999995</v>
      </c>
      <c r="DC9" s="45">
        <v>1</v>
      </c>
      <c r="DD9" s="46">
        <v>1</v>
      </c>
      <c r="DE9" s="10">
        <v>10</v>
      </c>
      <c r="DF9" s="46">
        <v>1</v>
      </c>
      <c r="DG9" s="46">
        <v>1</v>
      </c>
      <c r="DH9" s="44">
        <v>1.234</v>
      </c>
      <c r="DI9" s="46">
        <v>2</v>
      </c>
      <c r="DJ9" s="46">
        <v>4</v>
      </c>
      <c r="DK9" s="10">
        <v>4</v>
      </c>
      <c r="DL9" s="10">
        <v>1</v>
      </c>
      <c r="DM9" s="10">
        <v>6</v>
      </c>
      <c r="DN9" s="33">
        <v>1</v>
      </c>
      <c r="DO9" s="44">
        <v>0.82699999999999996</v>
      </c>
      <c r="DP9" s="45">
        <v>3</v>
      </c>
      <c r="DQ9" s="46">
        <v>6</v>
      </c>
      <c r="DR9" s="10">
        <v>6</v>
      </c>
      <c r="DS9" s="46">
        <v>3</v>
      </c>
      <c r="DT9" s="46">
        <v>7</v>
      </c>
      <c r="DU9" s="44">
        <v>0.97299999999999998</v>
      </c>
      <c r="DV9" s="46">
        <v>1</v>
      </c>
      <c r="DW9" s="46">
        <v>4</v>
      </c>
      <c r="DX9" s="10">
        <v>7</v>
      </c>
      <c r="DY9" s="10">
        <v>3</v>
      </c>
      <c r="DZ9" s="10">
        <v>17</v>
      </c>
      <c r="EA9" s="33">
        <v>5</v>
      </c>
      <c r="EB9" s="44">
        <v>0.86899999999999999</v>
      </c>
      <c r="EC9" s="45">
        <v>3</v>
      </c>
      <c r="ED9" s="46">
        <v>5</v>
      </c>
      <c r="EE9" s="10">
        <v>7</v>
      </c>
      <c r="EF9" s="46">
        <v>3</v>
      </c>
      <c r="EG9" s="46">
        <v>5</v>
      </c>
      <c r="EH9" s="44">
        <v>0.84299999999999997</v>
      </c>
      <c r="EI9" s="46">
        <v>1</v>
      </c>
      <c r="EJ9" s="46">
        <v>2</v>
      </c>
      <c r="EK9" s="10">
        <v>7</v>
      </c>
      <c r="EL9" s="10">
        <v>2</v>
      </c>
      <c r="EM9" s="10">
        <v>12</v>
      </c>
      <c r="EN9" s="33">
        <v>2</v>
      </c>
      <c r="EO9" s="44">
        <v>0.77600000000000002</v>
      </c>
      <c r="EP9" s="45">
        <v>6</v>
      </c>
      <c r="EQ9" s="46">
        <v>19</v>
      </c>
      <c r="ER9" s="10">
        <v>4</v>
      </c>
      <c r="ES9" s="46">
        <v>5</v>
      </c>
      <c r="ET9" s="46">
        <v>16</v>
      </c>
      <c r="EU9" s="44">
        <v>0.16400000000000001</v>
      </c>
      <c r="EV9" s="46">
        <v>6</v>
      </c>
      <c r="EW9" s="46">
        <v>18</v>
      </c>
      <c r="EX9" s="10">
        <v>17</v>
      </c>
      <c r="EY9" s="10">
        <v>6</v>
      </c>
      <c r="EZ9" s="10">
        <v>53</v>
      </c>
      <c r="FA9" s="33">
        <v>19</v>
      </c>
      <c r="FB9" s="44">
        <v>0.73099999999999998</v>
      </c>
      <c r="FC9" s="45">
        <v>5</v>
      </c>
      <c r="FD9" s="46">
        <v>18</v>
      </c>
      <c r="FE9" s="10">
        <v>10</v>
      </c>
      <c r="FF9" s="46">
        <v>1</v>
      </c>
      <c r="FG9" s="46">
        <v>1</v>
      </c>
      <c r="FH9" s="44">
        <v>0.83</v>
      </c>
      <c r="FI9" s="46">
        <v>1</v>
      </c>
      <c r="FJ9" s="46">
        <v>14</v>
      </c>
      <c r="FK9" s="10">
        <v>7</v>
      </c>
      <c r="FL9" s="10">
        <v>3</v>
      </c>
      <c r="FM9" s="10">
        <v>33</v>
      </c>
      <c r="FN9" s="33">
        <v>17</v>
      </c>
      <c r="FO9" s="309">
        <f t="shared" ref="FO9:FO14" si="7">SUM(B9,O9,AB9,AO9,BB9,BO9,CB9,CO9,DB9,DO9,EB9,EO9,FB9)</f>
        <v>8.31</v>
      </c>
      <c r="FP9" s="259">
        <f>RANK(FO9,FO9:FO14,0)</f>
        <v>3</v>
      </c>
      <c r="FQ9" s="260">
        <f>RANK(FO9,(FO5:FO7,FO9:FO14,FO16:FO21,FO23:FO29),0)</f>
        <v>6</v>
      </c>
      <c r="FR9" s="254">
        <f t="shared" ref="FR9:FR14" si="8">SUM(E9,R9,AE9,AR9,BE9,BR9,CE9,CR9,DE9,DR9,EE9,ER9,FE9)</f>
        <v>112</v>
      </c>
      <c r="FS9" s="261">
        <f>RANK(FR9,FR9:FR14,0)</f>
        <v>4</v>
      </c>
      <c r="FT9" s="261">
        <f>RANK(FR9,(FR5:FR7,FR9:FR14,FR16:FR21,FR23:FR29),0)</f>
        <v>7</v>
      </c>
      <c r="FU9" s="255">
        <f t="shared" ref="FU9:FU14" si="9">SUM(H9,U9,AH9,AU9,BH9,BU9,CH9,CU9,DH9,DU9,EH9,EU9,FH9)</f>
        <v>4.601</v>
      </c>
      <c r="FV9" s="262">
        <f>RANK(FU9,FU9:FU14,0)</f>
        <v>4</v>
      </c>
      <c r="FW9" s="262">
        <f>RANK(FU9,(FU5:FU7,FU9:FU14,FU16:FU21,FU23:FU29),0)</f>
        <v>14</v>
      </c>
      <c r="FX9" s="257">
        <f t="shared" ref="FX9:FX14" si="10">SUM(FP9,FS9,FV9)</f>
        <v>11</v>
      </c>
      <c r="FY9" s="257">
        <f>RANK(FX9,FX9:FX14,1)</f>
        <v>4</v>
      </c>
      <c r="FZ9" s="257">
        <f t="shared" ref="FZ9:FZ14" si="11">SUM(FQ9,FT9,FW9)</f>
        <v>27</v>
      </c>
      <c r="GA9" s="258">
        <f>RANK(FZ9,(FZ5,FZ6,FZ7,FZ9,FZ10,FZ11,FZ18,FZ19,FZ12,FZ20,FZ13,FZ23,FZ24,FZ16,FZ25,FZ17,FZ26,FZ27,FZ21,FZ28,FZ29,FZ14),1)</f>
        <v>9</v>
      </c>
      <c r="GB9" s="9">
        <f t="shared" ref="GB9:GB14" si="12">FO9*4/10</f>
        <v>3.3239999999999998</v>
      </c>
      <c r="GC9" s="10">
        <f>RANK(GB9,GB9:GB14,0)</f>
        <v>3</v>
      </c>
      <c r="GD9" s="5">
        <f t="shared" ref="GD9:GD14" si="13">FR9*3/10</f>
        <v>33.6</v>
      </c>
      <c r="GE9" s="10">
        <f>RANK(GD9,GD9:GD14,0)</f>
        <v>4</v>
      </c>
      <c r="GF9" s="24">
        <f t="shared" ref="GF9:GF14" si="14">FU9*3/10</f>
        <v>1.38</v>
      </c>
      <c r="GG9" s="10">
        <f>RANK(GF9,GF9:GF14,0)</f>
        <v>4</v>
      </c>
      <c r="GH9" s="11">
        <f t="shared" ref="GH9:GH14" si="15">SUM(GC9,GE9,GG9)</f>
        <v>11</v>
      </c>
      <c r="GI9" s="12">
        <f>RANK(GH9,GH9:GH14,1)</f>
        <v>4</v>
      </c>
      <c r="GJ9" s="122" t="s">
        <v>93</v>
      </c>
    </row>
    <row r="10" spans="1:192" s="85" customFormat="1" ht="13.5" customHeight="1" x14ac:dyDescent="0.25">
      <c r="A10" s="124" t="s">
        <v>51</v>
      </c>
      <c r="B10" s="112">
        <v>0.746</v>
      </c>
      <c r="C10" s="48">
        <v>1</v>
      </c>
      <c r="D10" s="49">
        <v>2</v>
      </c>
      <c r="E10" s="15">
        <v>10</v>
      </c>
      <c r="F10" s="49">
        <v>1</v>
      </c>
      <c r="G10" s="49">
        <v>1</v>
      </c>
      <c r="H10" s="47">
        <v>-1.425</v>
      </c>
      <c r="I10" s="49">
        <v>6</v>
      </c>
      <c r="J10" s="49">
        <v>21</v>
      </c>
      <c r="K10" s="15">
        <v>8</v>
      </c>
      <c r="L10" s="15">
        <v>2</v>
      </c>
      <c r="M10" s="15">
        <v>24</v>
      </c>
      <c r="N10" s="34">
        <v>11</v>
      </c>
      <c r="O10" s="47">
        <v>0.64100000000000001</v>
      </c>
      <c r="P10" s="48">
        <v>2</v>
      </c>
      <c r="Q10" s="49">
        <v>4</v>
      </c>
      <c r="R10" s="15">
        <v>10</v>
      </c>
      <c r="S10" s="49">
        <v>1</v>
      </c>
      <c r="T10" s="49">
        <v>1</v>
      </c>
      <c r="U10" s="47">
        <v>1.4570000000000001</v>
      </c>
      <c r="V10" s="49">
        <v>3</v>
      </c>
      <c r="W10" s="49">
        <v>5</v>
      </c>
      <c r="X10" s="15">
        <v>6</v>
      </c>
      <c r="Y10" s="15">
        <v>3</v>
      </c>
      <c r="Z10" s="15">
        <v>10</v>
      </c>
      <c r="AA10" s="34">
        <v>5</v>
      </c>
      <c r="AB10" s="47">
        <v>0.73799999999999999</v>
      </c>
      <c r="AC10" s="48">
        <v>3</v>
      </c>
      <c r="AD10" s="49">
        <v>15</v>
      </c>
      <c r="AE10" s="15">
        <v>5</v>
      </c>
      <c r="AF10" s="49">
        <v>5</v>
      </c>
      <c r="AG10" s="49">
        <v>20</v>
      </c>
      <c r="AH10" s="47">
        <v>0.11899999999999999</v>
      </c>
      <c r="AI10" s="49">
        <v>2</v>
      </c>
      <c r="AJ10" s="49">
        <v>10</v>
      </c>
      <c r="AK10" s="15">
        <v>10</v>
      </c>
      <c r="AL10" s="15">
        <v>3</v>
      </c>
      <c r="AM10" s="15">
        <v>45</v>
      </c>
      <c r="AN10" s="34">
        <v>17</v>
      </c>
      <c r="AO10" s="47">
        <v>0.64</v>
      </c>
      <c r="AP10" s="48">
        <v>1</v>
      </c>
      <c r="AQ10" s="49">
        <v>4</v>
      </c>
      <c r="AR10" s="15">
        <v>10</v>
      </c>
      <c r="AS10" s="49">
        <v>1</v>
      </c>
      <c r="AT10" s="49">
        <v>1</v>
      </c>
      <c r="AU10" s="47">
        <v>0</v>
      </c>
      <c r="AV10" s="49">
        <v>3</v>
      </c>
      <c r="AW10" s="49">
        <v>8</v>
      </c>
      <c r="AX10" s="15">
        <v>5</v>
      </c>
      <c r="AY10" s="15">
        <v>1</v>
      </c>
      <c r="AZ10" s="15">
        <v>13</v>
      </c>
      <c r="BA10" s="354">
        <v>2</v>
      </c>
      <c r="BB10" s="137">
        <v>0.67100000000000004</v>
      </c>
      <c r="BC10" s="48">
        <v>1</v>
      </c>
      <c r="BD10" s="49">
        <v>3</v>
      </c>
      <c r="BE10" s="15">
        <v>9</v>
      </c>
      <c r="BF10" s="49">
        <v>2</v>
      </c>
      <c r="BG10" s="49">
        <v>7</v>
      </c>
      <c r="BH10" s="47">
        <v>3.032</v>
      </c>
      <c r="BI10" s="49">
        <v>1</v>
      </c>
      <c r="BJ10" s="49">
        <v>1</v>
      </c>
      <c r="BK10" s="15">
        <v>4</v>
      </c>
      <c r="BL10" s="15">
        <v>1</v>
      </c>
      <c r="BM10" s="15">
        <v>11</v>
      </c>
      <c r="BN10" s="34">
        <v>2</v>
      </c>
      <c r="BO10" s="112">
        <v>-6.5000000000000002E-2</v>
      </c>
      <c r="BP10" s="48">
        <v>4</v>
      </c>
      <c r="BQ10" s="49">
        <v>13</v>
      </c>
      <c r="BR10" s="15">
        <v>10</v>
      </c>
      <c r="BS10" s="49">
        <v>1</v>
      </c>
      <c r="BT10" s="49">
        <v>1</v>
      </c>
      <c r="BU10" s="47">
        <v>4.8000000000000001E-2</v>
      </c>
      <c r="BV10" s="48">
        <v>3</v>
      </c>
      <c r="BW10" s="49">
        <v>8</v>
      </c>
      <c r="BX10" s="15">
        <v>8</v>
      </c>
      <c r="BY10" s="15">
        <v>3</v>
      </c>
      <c r="BZ10" s="15">
        <v>22</v>
      </c>
      <c r="CA10" s="34">
        <v>8</v>
      </c>
      <c r="CB10" s="47">
        <v>0</v>
      </c>
      <c r="CC10" s="48">
        <v>1</v>
      </c>
      <c r="CD10" s="49">
        <v>1</v>
      </c>
      <c r="CE10" s="15">
        <v>10</v>
      </c>
      <c r="CF10" s="49">
        <v>1</v>
      </c>
      <c r="CG10" s="49">
        <v>1</v>
      </c>
      <c r="CH10" s="47">
        <v>0</v>
      </c>
      <c r="CI10" s="49">
        <v>1</v>
      </c>
      <c r="CJ10" s="49">
        <v>3</v>
      </c>
      <c r="CK10" s="15">
        <v>3</v>
      </c>
      <c r="CL10" s="15">
        <v>1</v>
      </c>
      <c r="CM10" s="15">
        <v>5</v>
      </c>
      <c r="CN10" s="34">
        <v>1</v>
      </c>
      <c r="CO10" s="47">
        <v>0.83199999999999996</v>
      </c>
      <c r="CP10" s="48">
        <v>4</v>
      </c>
      <c r="CQ10" s="49">
        <v>11</v>
      </c>
      <c r="CR10" s="15">
        <v>10</v>
      </c>
      <c r="CS10" s="49">
        <v>1</v>
      </c>
      <c r="CT10" s="49">
        <v>1</v>
      </c>
      <c r="CU10" s="47">
        <v>0.60699999999999998</v>
      </c>
      <c r="CV10" s="49">
        <v>6</v>
      </c>
      <c r="CW10" s="49">
        <v>18</v>
      </c>
      <c r="CX10" s="15">
        <v>11</v>
      </c>
      <c r="CY10" s="15">
        <v>6</v>
      </c>
      <c r="CZ10" s="15">
        <v>30</v>
      </c>
      <c r="DA10" s="34">
        <v>16</v>
      </c>
      <c r="DB10" s="47">
        <v>0.80800000000000005</v>
      </c>
      <c r="DC10" s="48">
        <v>3</v>
      </c>
      <c r="DD10" s="49">
        <v>5</v>
      </c>
      <c r="DE10" s="15">
        <v>9</v>
      </c>
      <c r="DF10" s="49">
        <v>3</v>
      </c>
      <c r="DG10" s="49">
        <v>3</v>
      </c>
      <c r="DH10" s="47">
        <v>1.4910000000000001</v>
      </c>
      <c r="DI10" s="49">
        <v>1</v>
      </c>
      <c r="DJ10" s="49">
        <v>2</v>
      </c>
      <c r="DK10" s="15">
        <v>7</v>
      </c>
      <c r="DL10" s="15">
        <v>2</v>
      </c>
      <c r="DM10" s="15">
        <v>10</v>
      </c>
      <c r="DN10" s="34">
        <v>2</v>
      </c>
      <c r="DO10" s="47">
        <v>0.84199999999999997</v>
      </c>
      <c r="DP10" s="48">
        <v>2</v>
      </c>
      <c r="DQ10" s="49">
        <v>4</v>
      </c>
      <c r="DR10" s="15">
        <v>9</v>
      </c>
      <c r="DS10" s="49">
        <v>1</v>
      </c>
      <c r="DT10" s="49">
        <v>2</v>
      </c>
      <c r="DU10" s="47">
        <v>0.88800000000000001</v>
      </c>
      <c r="DV10" s="49">
        <v>2</v>
      </c>
      <c r="DW10" s="49">
        <v>5</v>
      </c>
      <c r="DX10" s="15">
        <v>5</v>
      </c>
      <c r="DY10" s="15">
        <v>1</v>
      </c>
      <c r="DZ10" s="15">
        <v>11</v>
      </c>
      <c r="EA10" s="34">
        <v>2</v>
      </c>
      <c r="EB10" s="47">
        <v>0.87</v>
      </c>
      <c r="EC10" s="48">
        <v>2</v>
      </c>
      <c r="ED10" s="49">
        <v>4</v>
      </c>
      <c r="EE10" s="15">
        <v>9</v>
      </c>
      <c r="EF10" s="49">
        <v>1</v>
      </c>
      <c r="EG10" s="49">
        <v>2</v>
      </c>
      <c r="EH10" s="47">
        <v>0</v>
      </c>
      <c r="EI10" s="49">
        <v>6</v>
      </c>
      <c r="EJ10" s="49">
        <v>15</v>
      </c>
      <c r="EK10" s="15">
        <v>9</v>
      </c>
      <c r="EL10" s="15">
        <v>3</v>
      </c>
      <c r="EM10" s="15">
        <v>21</v>
      </c>
      <c r="EN10" s="34">
        <v>6</v>
      </c>
      <c r="EO10" s="47">
        <v>0.80200000000000005</v>
      </c>
      <c r="EP10" s="48">
        <v>2</v>
      </c>
      <c r="EQ10" s="49">
        <v>4</v>
      </c>
      <c r="ER10" s="15">
        <v>7</v>
      </c>
      <c r="ES10" s="49">
        <v>2</v>
      </c>
      <c r="ET10" s="49">
        <v>8</v>
      </c>
      <c r="EU10" s="47">
        <v>1.1439999999999999</v>
      </c>
      <c r="EV10" s="49">
        <v>1</v>
      </c>
      <c r="EW10" s="49">
        <v>6</v>
      </c>
      <c r="EX10" s="15">
        <v>5</v>
      </c>
      <c r="EY10" s="15">
        <v>1</v>
      </c>
      <c r="EZ10" s="15">
        <v>18</v>
      </c>
      <c r="FA10" s="34">
        <v>4</v>
      </c>
      <c r="FB10" s="47">
        <v>0.79</v>
      </c>
      <c r="FC10" s="48">
        <v>1</v>
      </c>
      <c r="FD10" s="49">
        <v>5</v>
      </c>
      <c r="FE10" s="15">
        <v>10</v>
      </c>
      <c r="FF10" s="49">
        <v>1</v>
      </c>
      <c r="FG10" s="49">
        <v>1</v>
      </c>
      <c r="FH10" s="47">
        <v>0.29699999999999999</v>
      </c>
      <c r="FI10" s="49">
        <v>4</v>
      </c>
      <c r="FJ10" s="49">
        <v>17</v>
      </c>
      <c r="FK10" s="15">
        <v>6</v>
      </c>
      <c r="FL10" s="15">
        <v>2</v>
      </c>
      <c r="FM10" s="15">
        <v>23</v>
      </c>
      <c r="FN10" s="34">
        <v>9</v>
      </c>
      <c r="FO10" s="311">
        <f t="shared" si="7"/>
        <v>8.3149999999999995</v>
      </c>
      <c r="FP10" s="263">
        <f>RANK(FO10,FO9:FO14,0)</f>
        <v>2</v>
      </c>
      <c r="FQ10" s="264">
        <f>RANK(FO10,(FO5:FO7,FO9:FO14,FO16:FO21,FO23:FO29),0)</f>
        <v>5</v>
      </c>
      <c r="FR10" s="316">
        <f t="shared" si="8"/>
        <v>118</v>
      </c>
      <c r="FS10" s="265">
        <f>RANK(FR10,FR9:FR14,0)</f>
        <v>2</v>
      </c>
      <c r="FT10" s="265">
        <f>RANK(FR10,(FR5:FR7,FR9:FR14,FR16:FR21,FR23:FR29),0)</f>
        <v>3</v>
      </c>
      <c r="FU10" s="249">
        <f t="shared" si="9"/>
        <v>7.6580000000000004</v>
      </c>
      <c r="FV10" s="266">
        <f>RANK(FU10,FU9:FU14,0)</f>
        <v>1</v>
      </c>
      <c r="FW10" s="266">
        <f>RANK(FU10,(FU5:FU7,FU9:FU14,FU16:FU21,FU23:FU29),0)</f>
        <v>3</v>
      </c>
      <c r="FX10" s="267">
        <f t="shared" si="10"/>
        <v>5</v>
      </c>
      <c r="FY10" s="267">
        <f>RANK(FX10,FX9:FX14,1)</f>
        <v>1</v>
      </c>
      <c r="FZ10" s="267">
        <f t="shared" si="11"/>
        <v>11</v>
      </c>
      <c r="GA10" s="268">
        <f>RANK(FZ10,(FZ5,FZ6,FZ7,FZ9,FZ10,FZ11,FZ18,FZ19,FZ12,FZ20,FZ13,FZ23,FZ24,FZ16,FZ25,FZ17,FZ26,FZ27,FZ21,FZ28,FZ29,FZ14),1)</f>
        <v>1</v>
      </c>
      <c r="GB10" s="14">
        <f t="shared" si="12"/>
        <v>3.3260000000000001</v>
      </c>
      <c r="GC10" s="15">
        <f>RANK(GB10,GB9:GB14,0)</f>
        <v>2</v>
      </c>
      <c r="GD10" s="7">
        <f t="shared" si="13"/>
        <v>35.4</v>
      </c>
      <c r="GE10" s="15">
        <f>RANK(GD10,GD9:GD14,0)</f>
        <v>2</v>
      </c>
      <c r="GF10" s="25">
        <f t="shared" si="14"/>
        <v>2.2970000000000002</v>
      </c>
      <c r="GG10" s="15">
        <f>RANK(GF10,GF9:GF14,0)</f>
        <v>1</v>
      </c>
      <c r="GH10" s="16">
        <f t="shared" si="15"/>
        <v>5</v>
      </c>
      <c r="GI10" s="17">
        <f>RANK(GH10,GH9:GH14,1)</f>
        <v>1</v>
      </c>
      <c r="GJ10" s="124" t="s">
        <v>51</v>
      </c>
    </row>
    <row r="11" spans="1:192" s="85" customFormat="1" ht="13.5" customHeight="1" x14ac:dyDescent="0.25">
      <c r="A11" s="125" t="s">
        <v>94</v>
      </c>
      <c r="B11" s="113">
        <v>0.65100000000000002</v>
      </c>
      <c r="C11" s="51">
        <v>6</v>
      </c>
      <c r="D11" s="52">
        <v>21</v>
      </c>
      <c r="E11" s="4">
        <v>10</v>
      </c>
      <c r="F11" s="52">
        <v>1</v>
      </c>
      <c r="G11" s="52">
        <v>1</v>
      </c>
      <c r="H11" s="50">
        <v>0</v>
      </c>
      <c r="I11" s="52">
        <v>4</v>
      </c>
      <c r="J11" s="52">
        <v>7</v>
      </c>
      <c r="K11" s="4">
        <v>11</v>
      </c>
      <c r="L11" s="4">
        <v>6</v>
      </c>
      <c r="M11" s="4">
        <v>29</v>
      </c>
      <c r="N11" s="32">
        <v>18</v>
      </c>
      <c r="O11" s="50">
        <v>0.54</v>
      </c>
      <c r="P11" s="51">
        <v>5</v>
      </c>
      <c r="Q11" s="52">
        <v>16</v>
      </c>
      <c r="R11" s="4">
        <v>10</v>
      </c>
      <c r="S11" s="52">
        <v>1</v>
      </c>
      <c r="T11" s="52">
        <v>1</v>
      </c>
      <c r="U11" s="50">
        <v>0</v>
      </c>
      <c r="V11" s="52">
        <v>4</v>
      </c>
      <c r="W11" s="52">
        <v>10</v>
      </c>
      <c r="X11" s="4">
        <v>10</v>
      </c>
      <c r="Y11" s="4">
        <v>4</v>
      </c>
      <c r="Z11" s="4">
        <v>27</v>
      </c>
      <c r="AA11" s="32">
        <v>15</v>
      </c>
      <c r="AB11" s="50">
        <v>0.60099999999999998</v>
      </c>
      <c r="AC11" s="51">
        <v>6</v>
      </c>
      <c r="AD11" s="52">
        <v>21</v>
      </c>
      <c r="AE11" s="4">
        <v>4</v>
      </c>
      <c r="AF11" s="52">
        <v>6</v>
      </c>
      <c r="AG11" s="52">
        <v>22</v>
      </c>
      <c r="AH11" s="50">
        <v>0.151</v>
      </c>
      <c r="AI11" s="52">
        <v>1</v>
      </c>
      <c r="AJ11" s="52">
        <v>9</v>
      </c>
      <c r="AK11" s="4">
        <v>13</v>
      </c>
      <c r="AL11" s="4">
        <v>5</v>
      </c>
      <c r="AM11" s="4">
        <v>52</v>
      </c>
      <c r="AN11" s="32">
        <v>20</v>
      </c>
      <c r="AO11" s="50">
        <v>0.628</v>
      </c>
      <c r="AP11" s="51">
        <v>6</v>
      </c>
      <c r="AQ11" s="52">
        <v>21</v>
      </c>
      <c r="AR11" s="4">
        <v>8</v>
      </c>
      <c r="AS11" s="52">
        <v>5</v>
      </c>
      <c r="AT11" s="52">
        <v>13</v>
      </c>
      <c r="AU11" s="50">
        <v>0</v>
      </c>
      <c r="AV11" s="52">
        <v>3</v>
      </c>
      <c r="AW11" s="52">
        <v>8</v>
      </c>
      <c r="AX11" s="4">
        <v>14</v>
      </c>
      <c r="AY11" s="4">
        <v>6</v>
      </c>
      <c r="AZ11" s="4">
        <v>42</v>
      </c>
      <c r="BA11" s="351">
        <v>19</v>
      </c>
      <c r="BB11" s="359">
        <v>0.61</v>
      </c>
      <c r="BC11" s="51">
        <v>6</v>
      </c>
      <c r="BD11" s="52">
        <v>19</v>
      </c>
      <c r="BE11" s="4">
        <v>9</v>
      </c>
      <c r="BF11" s="52">
        <v>2</v>
      </c>
      <c r="BG11" s="52">
        <v>7</v>
      </c>
      <c r="BH11" s="50">
        <v>1.0999999999999999E-2</v>
      </c>
      <c r="BI11" s="52">
        <v>4</v>
      </c>
      <c r="BJ11" s="52">
        <v>7</v>
      </c>
      <c r="BK11" s="4">
        <v>12</v>
      </c>
      <c r="BL11" s="4">
        <v>5</v>
      </c>
      <c r="BM11" s="4">
        <v>33</v>
      </c>
      <c r="BN11" s="32">
        <v>15</v>
      </c>
      <c r="BO11" s="113">
        <v>-8.2000000000000003E-2</v>
      </c>
      <c r="BP11" s="51">
        <v>6</v>
      </c>
      <c r="BQ11" s="52">
        <v>22</v>
      </c>
      <c r="BR11" s="4">
        <v>9</v>
      </c>
      <c r="BS11" s="52">
        <v>3</v>
      </c>
      <c r="BT11" s="52">
        <v>8</v>
      </c>
      <c r="BU11" s="50">
        <v>0.03</v>
      </c>
      <c r="BV11" s="51">
        <v>4</v>
      </c>
      <c r="BW11" s="52">
        <v>11</v>
      </c>
      <c r="BX11" s="4">
        <v>13</v>
      </c>
      <c r="BY11" s="4">
        <v>5</v>
      </c>
      <c r="BZ11" s="4">
        <v>41</v>
      </c>
      <c r="CA11" s="32">
        <v>18</v>
      </c>
      <c r="CB11" s="50">
        <v>0</v>
      </c>
      <c r="CC11" s="51">
        <v>1</v>
      </c>
      <c r="CD11" s="52">
        <v>1</v>
      </c>
      <c r="CE11" s="4">
        <v>10</v>
      </c>
      <c r="CF11" s="52">
        <v>1</v>
      </c>
      <c r="CG11" s="52">
        <v>1</v>
      </c>
      <c r="CH11" s="50">
        <v>0</v>
      </c>
      <c r="CI11" s="52">
        <v>1</v>
      </c>
      <c r="CJ11" s="52">
        <v>3</v>
      </c>
      <c r="CK11" s="4">
        <v>3</v>
      </c>
      <c r="CL11" s="4">
        <v>1</v>
      </c>
      <c r="CM11" s="4">
        <v>5</v>
      </c>
      <c r="CN11" s="32">
        <v>1</v>
      </c>
      <c r="CO11" s="50">
        <v>0.80800000000000005</v>
      </c>
      <c r="CP11" s="51">
        <v>6</v>
      </c>
      <c r="CQ11" s="52">
        <v>19</v>
      </c>
      <c r="CR11" s="4">
        <v>10</v>
      </c>
      <c r="CS11" s="52">
        <v>1</v>
      </c>
      <c r="CT11" s="52">
        <v>1</v>
      </c>
      <c r="CU11" s="50">
        <v>1.1100000000000001</v>
      </c>
      <c r="CV11" s="52">
        <v>1</v>
      </c>
      <c r="CW11" s="52">
        <v>8</v>
      </c>
      <c r="CX11" s="4">
        <v>8</v>
      </c>
      <c r="CY11" s="4">
        <v>2</v>
      </c>
      <c r="CZ11" s="4">
        <v>28</v>
      </c>
      <c r="DA11" s="32">
        <v>15</v>
      </c>
      <c r="DB11" s="50">
        <v>0.79100000000000004</v>
      </c>
      <c r="DC11" s="51">
        <v>5</v>
      </c>
      <c r="DD11" s="52">
        <v>11</v>
      </c>
      <c r="DE11" s="4">
        <v>7</v>
      </c>
      <c r="DF11" s="52">
        <v>5</v>
      </c>
      <c r="DG11" s="52">
        <v>11</v>
      </c>
      <c r="DH11" s="50">
        <v>0.71699999999999997</v>
      </c>
      <c r="DI11" s="52">
        <v>5</v>
      </c>
      <c r="DJ11" s="52">
        <v>14</v>
      </c>
      <c r="DK11" s="4">
        <v>15</v>
      </c>
      <c r="DL11" s="4">
        <v>5</v>
      </c>
      <c r="DM11" s="4">
        <v>36</v>
      </c>
      <c r="DN11" s="32">
        <v>12</v>
      </c>
      <c r="DO11" s="50">
        <v>0.80200000000000005</v>
      </c>
      <c r="DP11" s="51">
        <v>5</v>
      </c>
      <c r="DQ11" s="52">
        <v>18</v>
      </c>
      <c r="DR11" s="4">
        <v>6</v>
      </c>
      <c r="DS11" s="52">
        <v>3</v>
      </c>
      <c r="DT11" s="52">
        <v>7</v>
      </c>
      <c r="DU11" s="50">
        <v>0.57599999999999996</v>
      </c>
      <c r="DV11" s="52">
        <v>5</v>
      </c>
      <c r="DW11" s="52">
        <v>11</v>
      </c>
      <c r="DX11" s="4">
        <v>13</v>
      </c>
      <c r="DY11" s="4">
        <v>5</v>
      </c>
      <c r="DZ11" s="4">
        <v>36</v>
      </c>
      <c r="EA11" s="32">
        <v>13</v>
      </c>
      <c r="EB11" s="50">
        <v>0.84</v>
      </c>
      <c r="EC11" s="51">
        <v>5</v>
      </c>
      <c r="ED11" s="52">
        <v>15</v>
      </c>
      <c r="EE11" s="4">
        <v>6</v>
      </c>
      <c r="EF11" s="52">
        <v>5</v>
      </c>
      <c r="EG11" s="52">
        <v>11</v>
      </c>
      <c r="EH11" s="50">
        <v>0.23699999999999999</v>
      </c>
      <c r="EI11" s="52">
        <v>4</v>
      </c>
      <c r="EJ11" s="52">
        <v>7</v>
      </c>
      <c r="EK11" s="4">
        <v>14</v>
      </c>
      <c r="EL11" s="4">
        <v>6</v>
      </c>
      <c r="EM11" s="4">
        <v>33</v>
      </c>
      <c r="EN11" s="32">
        <v>12</v>
      </c>
      <c r="EO11" s="50">
        <v>0.78700000000000003</v>
      </c>
      <c r="EP11" s="51">
        <v>5</v>
      </c>
      <c r="EQ11" s="52">
        <v>13</v>
      </c>
      <c r="ER11" s="4">
        <v>4</v>
      </c>
      <c r="ES11" s="52">
        <v>5</v>
      </c>
      <c r="ET11" s="52">
        <v>16</v>
      </c>
      <c r="EU11" s="50">
        <v>0.55700000000000005</v>
      </c>
      <c r="EV11" s="52">
        <v>4</v>
      </c>
      <c r="EW11" s="52">
        <v>14</v>
      </c>
      <c r="EX11" s="4">
        <v>14</v>
      </c>
      <c r="EY11" s="4">
        <v>5</v>
      </c>
      <c r="EZ11" s="4">
        <v>43</v>
      </c>
      <c r="FA11" s="32">
        <v>15</v>
      </c>
      <c r="FB11" s="50">
        <v>0.78200000000000003</v>
      </c>
      <c r="FC11" s="51">
        <v>2</v>
      </c>
      <c r="FD11" s="52">
        <v>8</v>
      </c>
      <c r="FE11" s="4">
        <v>10</v>
      </c>
      <c r="FF11" s="52">
        <v>1</v>
      </c>
      <c r="FG11" s="52">
        <v>1</v>
      </c>
      <c r="FH11" s="50">
        <v>0.71399999999999997</v>
      </c>
      <c r="FI11" s="52">
        <v>2</v>
      </c>
      <c r="FJ11" s="52">
        <v>15</v>
      </c>
      <c r="FK11" s="4">
        <v>5</v>
      </c>
      <c r="FL11" s="4">
        <v>1</v>
      </c>
      <c r="FM11" s="4">
        <v>24</v>
      </c>
      <c r="FN11" s="32">
        <v>11</v>
      </c>
      <c r="FO11" s="307">
        <f t="shared" si="7"/>
        <v>7.758</v>
      </c>
      <c r="FP11" s="269">
        <f>RANK(FO11,FO9:FO14,0)</f>
        <v>6</v>
      </c>
      <c r="FQ11" s="270">
        <f>RANK(FO11,(FO5:FO7,FO9:FO14,FO16:FO21,FO23:FO29),0)</f>
        <v>22</v>
      </c>
      <c r="FR11" s="316">
        <f t="shared" si="8"/>
        <v>103</v>
      </c>
      <c r="FS11" s="271">
        <f>RANK(FR11,FR9:FR14,0)</f>
        <v>6</v>
      </c>
      <c r="FT11" s="271">
        <f>RANK(FR11,(FR5:FR7,FR9:FR14,FR16:FR21,FR23:FR29),0)</f>
        <v>20</v>
      </c>
      <c r="FU11" s="272">
        <f t="shared" si="9"/>
        <v>4.1029999999999998</v>
      </c>
      <c r="FV11" s="273">
        <f>RANK(FU11,FU9:FU14,0)</f>
        <v>6</v>
      </c>
      <c r="FW11" s="273">
        <f>RANK(FU11,(FU5:FU7,FU9:FU14,FU16:FU21,FU23:FU29),0)</f>
        <v>18</v>
      </c>
      <c r="FX11" s="251">
        <f t="shared" si="10"/>
        <v>18</v>
      </c>
      <c r="FY11" s="251">
        <f>RANK(FX11,FX9:FX14,1)</f>
        <v>6</v>
      </c>
      <c r="FZ11" s="251">
        <f t="shared" si="11"/>
        <v>60</v>
      </c>
      <c r="GA11" s="252">
        <f>RANK(FZ11,(FZ5,FZ6,FZ7,FZ9,FZ10,FZ11,FZ18,FZ19,FZ12,FZ20,FZ13,FZ23,FZ24,FZ16,FZ25,FZ17,FZ26,FZ27,FZ21,FZ28,FZ29,FZ14),1)</f>
        <v>21</v>
      </c>
      <c r="GB11" s="3">
        <f t="shared" si="12"/>
        <v>3.1030000000000002</v>
      </c>
      <c r="GC11" s="4">
        <f>RANK(GB11,GB9:GB14,0)</f>
        <v>6</v>
      </c>
      <c r="GD11" s="13">
        <f t="shared" si="13"/>
        <v>30.9</v>
      </c>
      <c r="GE11" s="4">
        <f>RANK(GD11,GD9:GD14,0)</f>
        <v>6</v>
      </c>
      <c r="GF11" s="23">
        <f t="shared" si="14"/>
        <v>1.2310000000000001</v>
      </c>
      <c r="GG11" s="4">
        <f>RANK(GF11,GF9:GF14,0)</f>
        <v>6</v>
      </c>
      <c r="GH11" s="8">
        <f t="shared" si="15"/>
        <v>18</v>
      </c>
      <c r="GI11" s="6">
        <f>RANK(GH11,GH9:GH14,1)</f>
        <v>6</v>
      </c>
      <c r="GJ11" s="125" t="s">
        <v>94</v>
      </c>
    </row>
    <row r="12" spans="1:192" s="85" customFormat="1" ht="13.5" customHeight="1" x14ac:dyDescent="0.25">
      <c r="A12" s="126" t="s">
        <v>95</v>
      </c>
      <c r="B12" s="111">
        <v>0.69299999999999995</v>
      </c>
      <c r="C12" s="53">
        <v>5</v>
      </c>
      <c r="D12" s="46">
        <v>10</v>
      </c>
      <c r="E12" s="10">
        <v>10</v>
      </c>
      <c r="F12" s="46">
        <v>1</v>
      </c>
      <c r="G12" s="46">
        <v>1</v>
      </c>
      <c r="H12" s="44">
        <v>0.84499999999999997</v>
      </c>
      <c r="I12" s="46">
        <v>2</v>
      </c>
      <c r="J12" s="46">
        <v>3</v>
      </c>
      <c r="K12" s="10">
        <v>8</v>
      </c>
      <c r="L12" s="10">
        <v>2</v>
      </c>
      <c r="M12" s="10">
        <v>14</v>
      </c>
      <c r="N12" s="33">
        <v>4</v>
      </c>
      <c r="O12" s="44">
        <v>0.67600000000000005</v>
      </c>
      <c r="P12" s="53">
        <v>1</v>
      </c>
      <c r="Q12" s="46">
        <v>2</v>
      </c>
      <c r="R12" s="10">
        <v>10</v>
      </c>
      <c r="S12" s="46">
        <v>1</v>
      </c>
      <c r="T12" s="46">
        <v>1</v>
      </c>
      <c r="U12" s="44">
        <v>1.714</v>
      </c>
      <c r="V12" s="46">
        <v>2</v>
      </c>
      <c r="W12" s="46">
        <v>3</v>
      </c>
      <c r="X12" s="10">
        <v>4</v>
      </c>
      <c r="Y12" s="10">
        <v>1</v>
      </c>
      <c r="Z12" s="10">
        <v>6</v>
      </c>
      <c r="AA12" s="33">
        <v>1</v>
      </c>
      <c r="AB12" s="44">
        <v>0.71899999999999997</v>
      </c>
      <c r="AC12" s="53">
        <v>5</v>
      </c>
      <c r="AD12" s="46">
        <v>17</v>
      </c>
      <c r="AE12" s="10">
        <v>6</v>
      </c>
      <c r="AF12" s="46">
        <v>4</v>
      </c>
      <c r="AG12" s="46">
        <v>15</v>
      </c>
      <c r="AH12" s="44">
        <v>-3.4000000000000002E-2</v>
      </c>
      <c r="AI12" s="46">
        <v>4</v>
      </c>
      <c r="AJ12" s="46">
        <v>17</v>
      </c>
      <c r="AK12" s="10">
        <v>13</v>
      </c>
      <c r="AL12" s="10">
        <v>5</v>
      </c>
      <c r="AM12" s="10">
        <v>49</v>
      </c>
      <c r="AN12" s="33">
        <v>19</v>
      </c>
      <c r="AO12" s="44">
        <v>0.63800000000000001</v>
      </c>
      <c r="AP12" s="53">
        <v>3</v>
      </c>
      <c r="AQ12" s="46">
        <v>8</v>
      </c>
      <c r="AR12" s="10">
        <v>9</v>
      </c>
      <c r="AS12" s="46">
        <v>3</v>
      </c>
      <c r="AT12" s="46">
        <v>5</v>
      </c>
      <c r="AU12" s="44">
        <v>1.9E-2</v>
      </c>
      <c r="AV12" s="46">
        <v>1</v>
      </c>
      <c r="AW12" s="46">
        <v>2</v>
      </c>
      <c r="AX12" s="10">
        <v>7</v>
      </c>
      <c r="AY12" s="10">
        <v>3</v>
      </c>
      <c r="AZ12" s="10">
        <v>15</v>
      </c>
      <c r="BA12" s="353">
        <v>4</v>
      </c>
      <c r="BB12" s="136">
        <v>0.65300000000000002</v>
      </c>
      <c r="BC12" s="53">
        <v>2</v>
      </c>
      <c r="BD12" s="46">
        <v>8</v>
      </c>
      <c r="BE12" s="10">
        <v>9</v>
      </c>
      <c r="BF12" s="46">
        <v>2</v>
      </c>
      <c r="BG12" s="46">
        <v>7</v>
      </c>
      <c r="BH12" s="44">
        <v>0</v>
      </c>
      <c r="BI12" s="46">
        <v>5</v>
      </c>
      <c r="BJ12" s="46">
        <v>9</v>
      </c>
      <c r="BK12" s="10">
        <v>9</v>
      </c>
      <c r="BL12" s="10">
        <v>4</v>
      </c>
      <c r="BM12" s="10">
        <v>24</v>
      </c>
      <c r="BN12" s="33">
        <v>11</v>
      </c>
      <c r="BO12" s="111">
        <v>-6.7000000000000004E-2</v>
      </c>
      <c r="BP12" s="53">
        <v>5</v>
      </c>
      <c r="BQ12" s="46">
        <v>15</v>
      </c>
      <c r="BR12" s="10">
        <v>9</v>
      </c>
      <c r="BS12" s="46">
        <v>3</v>
      </c>
      <c r="BT12" s="46">
        <v>8</v>
      </c>
      <c r="BU12" s="44">
        <v>1.9E-2</v>
      </c>
      <c r="BV12" s="53">
        <v>5</v>
      </c>
      <c r="BW12" s="46">
        <v>13</v>
      </c>
      <c r="BX12" s="10">
        <v>13</v>
      </c>
      <c r="BY12" s="10">
        <v>5</v>
      </c>
      <c r="BZ12" s="10">
        <v>36</v>
      </c>
      <c r="CA12" s="33">
        <v>14</v>
      </c>
      <c r="CB12" s="44">
        <v>0</v>
      </c>
      <c r="CC12" s="53">
        <v>1</v>
      </c>
      <c r="CD12" s="46">
        <v>1</v>
      </c>
      <c r="CE12" s="10">
        <v>10</v>
      </c>
      <c r="CF12" s="46">
        <v>1</v>
      </c>
      <c r="CG12" s="46">
        <v>1</v>
      </c>
      <c r="CH12" s="44">
        <v>0</v>
      </c>
      <c r="CI12" s="46">
        <v>1</v>
      </c>
      <c r="CJ12" s="46">
        <v>3</v>
      </c>
      <c r="CK12" s="10">
        <v>3</v>
      </c>
      <c r="CL12" s="10">
        <v>1</v>
      </c>
      <c r="CM12" s="10">
        <v>5</v>
      </c>
      <c r="CN12" s="33">
        <v>1</v>
      </c>
      <c r="CO12" s="44">
        <v>0.84399999999999997</v>
      </c>
      <c r="CP12" s="53">
        <v>2</v>
      </c>
      <c r="CQ12" s="46">
        <v>7</v>
      </c>
      <c r="CR12" s="10">
        <v>10</v>
      </c>
      <c r="CS12" s="46">
        <v>1</v>
      </c>
      <c r="CT12" s="46">
        <v>1</v>
      </c>
      <c r="CU12" s="44">
        <v>0.86899999999999999</v>
      </c>
      <c r="CV12" s="46">
        <v>5</v>
      </c>
      <c r="CW12" s="46">
        <v>12</v>
      </c>
      <c r="CX12" s="10">
        <v>8</v>
      </c>
      <c r="CY12" s="10">
        <v>2</v>
      </c>
      <c r="CZ12" s="10">
        <v>20</v>
      </c>
      <c r="DA12" s="33">
        <v>8</v>
      </c>
      <c r="DB12" s="44">
        <v>0.82099999999999995</v>
      </c>
      <c r="DC12" s="53">
        <v>2</v>
      </c>
      <c r="DD12" s="46">
        <v>2</v>
      </c>
      <c r="DE12" s="10">
        <v>10</v>
      </c>
      <c r="DF12" s="46">
        <v>1</v>
      </c>
      <c r="DG12" s="46">
        <v>1</v>
      </c>
      <c r="DH12" s="44">
        <v>0.90900000000000003</v>
      </c>
      <c r="DI12" s="46">
        <v>4</v>
      </c>
      <c r="DJ12" s="46">
        <v>12</v>
      </c>
      <c r="DK12" s="10">
        <v>7</v>
      </c>
      <c r="DL12" s="10">
        <v>2</v>
      </c>
      <c r="DM12" s="10">
        <v>15</v>
      </c>
      <c r="DN12" s="33">
        <v>4</v>
      </c>
      <c r="DO12" s="44">
        <v>0.82099999999999995</v>
      </c>
      <c r="DP12" s="53">
        <v>4</v>
      </c>
      <c r="DQ12" s="46">
        <v>10</v>
      </c>
      <c r="DR12" s="10">
        <v>6</v>
      </c>
      <c r="DS12" s="46">
        <v>3</v>
      </c>
      <c r="DT12" s="46">
        <v>7</v>
      </c>
      <c r="DU12" s="44">
        <v>0.73899999999999999</v>
      </c>
      <c r="DV12" s="46">
        <v>4</v>
      </c>
      <c r="DW12" s="46">
        <v>9</v>
      </c>
      <c r="DX12" s="10">
        <v>11</v>
      </c>
      <c r="DY12" s="10">
        <v>4</v>
      </c>
      <c r="DZ12" s="10">
        <v>26</v>
      </c>
      <c r="EA12" s="33">
        <v>7</v>
      </c>
      <c r="EB12" s="44">
        <v>0.84599999999999997</v>
      </c>
      <c r="EC12" s="53">
        <v>4</v>
      </c>
      <c r="ED12" s="46">
        <v>11</v>
      </c>
      <c r="EE12" s="10">
        <v>7</v>
      </c>
      <c r="EF12" s="46">
        <v>3</v>
      </c>
      <c r="EG12" s="46">
        <v>5</v>
      </c>
      <c r="EH12" s="44">
        <v>1E-3</v>
      </c>
      <c r="EI12" s="46">
        <v>5</v>
      </c>
      <c r="EJ12" s="46">
        <v>14</v>
      </c>
      <c r="EK12" s="10">
        <v>12</v>
      </c>
      <c r="EL12" s="10">
        <v>4</v>
      </c>
      <c r="EM12" s="10">
        <v>30</v>
      </c>
      <c r="EN12" s="33">
        <v>9</v>
      </c>
      <c r="EO12" s="44">
        <v>0.79600000000000004</v>
      </c>
      <c r="EP12" s="53">
        <v>4</v>
      </c>
      <c r="EQ12" s="46">
        <v>8</v>
      </c>
      <c r="ER12" s="10">
        <v>7</v>
      </c>
      <c r="ES12" s="46">
        <v>2</v>
      </c>
      <c r="ET12" s="46">
        <v>8</v>
      </c>
      <c r="EU12" s="44">
        <v>0.89100000000000001</v>
      </c>
      <c r="EV12" s="46">
        <v>2</v>
      </c>
      <c r="EW12" s="46">
        <v>9</v>
      </c>
      <c r="EX12" s="10">
        <v>8</v>
      </c>
      <c r="EY12" s="10">
        <v>3</v>
      </c>
      <c r="EZ12" s="10">
        <v>25</v>
      </c>
      <c r="FA12" s="33">
        <v>9</v>
      </c>
      <c r="FB12" s="44">
        <v>0.71899999999999997</v>
      </c>
      <c r="FC12" s="53">
        <v>6</v>
      </c>
      <c r="FD12" s="46">
        <v>21</v>
      </c>
      <c r="FE12" s="10">
        <v>10</v>
      </c>
      <c r="FF12" s="46">
        <v>1</v>
      </c>
      <c r="FG12" s="46">
        <v>1</v>
      </c>
      <c r="FH12" s="44">
        <v>0.67700000000000005</v>
      </c>
      <c r="FI12" s="46">
        <v>3</v>
      </c>
      <c r="FJ12" s="46">
        <v>16</v>
      </c>
      <c r="FK12" s="10">
        <v>10</v>
      </c>
      <c r="FL12" s="10">
        <v>4</v>
      </c>
      <c r="FM12" s="10">
        <v>38</v>
      </c>
      <c r="FN12" s="33">
        <v>20</v>
      </c>
      <c r="FO12" s="309">
        <f t="shared" si="7"/>
        <v>8.1590000000000007</v>
      </c>
      <c r="FP12" s="274">
        <f>RANK(FO12,FO9:FO14,0)</f>
        <v>4</v>
      </c>
      <c r="FQ12" s="260">
        <f>RANK(FO12,(FO5:FO7,FO9:FO14,FO16:FO21,FO23:FO29),0)</f>
        <v>10</v>
      </c>
      <c r="FR12" s="254">
        <f t="shared" si="8"/>
        <v>113</v>
      </c>
      <c r="FS12" s="261">
        <f>RANK(FR12,FR9:FR14,0)</f>
        <v>3</v>
      </c>
      <c r="FT12" s="261">
        <f>RANK(FR12,(FR5:FR7,FR9:FR14,FR16:FR21,FR23:FR29),0)</f>
        <v>5</v>
      </c>
      <c r="FU12" s="275">
        <f t="shared" si="9"/>
        <v>6.649</v>
      </c>
      <c r="FV12" s="262">
        <f>RANK(FU12,FU9:FU14,0)</f>
        <v>2</v>
      </c>
      <c r="FW12" s="262">
        <f>RANK(FU12,(FU5:FU7,FU9:FU14,FU16:FU21,FU23:FU29),0)</f>
        <v>7</v>
      </c>
      <c r="FX12" s="257">
        <f t="shared" si="10"/>
        <v>9</v>
      </c>
      <c r="FY12" s="257">
        <f>RANK(FX12,FX9:FX14,1)</f>
        <v>3</v>
      </c>
      <c r="FZ12" s="257">
        <f t="shared" si="11"/>
        <v>22</v>
      </c>
      <c r="GA12" s="258">
        <f>RANK(FZ12,(FZ5,FZ6,FZ7,FZ9,FZ10,FZ11,FZ18,FZ19,FZ12,FZ20,FZ13,FZ23,FZ24,FZ16,FZ25,FZ17,FZ26,FZ27,FZ21,FZ28,FZ29,FZ14),1)</f>
        <v>7</v>
      </c>
      <c r="GB12" s="9">
        <f t="shared" si="12"/>
        <v>3.2639999999999998</v>
      </c>
      <c r="GC12" s="10">
        <f>RANK(GB12,GB9:GB14,0)</f>
        <v>4</v>
      </c>
      <c r="GD12" s="5">
        <f t="shared" si="13"/>
        <v>33.9</v>
      </c>
      <c r="GE12" s="10">
        <f>RANK(GD12,GD9:GD14,0)</f>
        <v>3</v>
      </c>
      <c r="GF12" s="24">
        <f t="shared" si="14"/>
        <v>1.9950000000000001</v>
      </c>
      <c r="GG12" s="10">
        <f>RANK(GF12,GF9:GF14,0)</f>
        <v>2</v>
      </c>
      <c r="GH12" s="11">
        <f t="shared" si="15"/>
        <v>9</v>
      </c>
      <c r="GI12" s="12">
        <f>RANK(GH12,GH9:GH14,1)</f>
        <v>3</v>
      </c>
      <c r="GJ12" s="126" t="s">
        <v>95</v>
      </c>
    </row>
    <row r="13" spans="1:192" s="85" customFormat="1" ht="13.5" customHeight="1" x14ac:dyDescent="0.25">
      <c r="A13" s="125" t="s">
        <v>96</v>
      </c>
      <c r="B13" s="112">
        <v>0.7</v>
      </c>
      <c r="C13" s="48">
        <v>4</v>
      </c>
      <c r="D13" s="49">
        <v>8</v>
      </c>
      <c r="E13" s="15">
        <v>10</v>
      </c>
      <c r="F13" s="49">
        <v>1</v>
      </c>
      <c r="G13" s="49">
        <v>1</v>
      </c>
      <c r="H13" s="47">
        <v>0.52400000000000002</v>
      </c>
      <c r="I13" s="49">
        <v>3</v>
      </c>
      <c r="J13" s="49">
        <v>5</v>
      </c>
      <c r="K13" s="15">
        <v>8</v>
      </c>
      <c r="L13" s="15">
        <v>2</v>
      </c>
      <c r="M13" s="15">
        <v>14</v>
      </c>
      <c r="N13" s="34">
        <v>4</v>
      </c>
      <c r="O13" s="47">
        <v>0.63100000000000001</v>
      </c>
      <c r="P13" s="48">
        <v>3</v>
      </c>
      <c r="Q13" s="49">
        <v>6</v>
      </c>
      <c r="R13" s="15">
        <v>10</v>
      </c>
      <c r="S13" s="49">
        <v>1</v>
      </c>
      <c r="T13" s="49">
        <v>1</v>
      </c>
      <c r="U13" s="47">
        <v>2.085</v>
      </c>
      <c r="V13" s="49">
        <v>1</v>
      </c>
      <c r="W13" s="49">
        <v>1</v>
      </c>
      <c r="X13" s="15">
        <v>5</v>
      </c>
      <c r="Y13" s="15">
        <v>2</v>
      </c>
      <c r="Z13" s="15">
        <v>8</v>
      </c>
      <c r="AA13" s="34">
        <v>3</v>
      </c>
      <c r="AB13" s="47">
        <v>0.72499999999999998</v>
      </c>
      <c r="AC13" s="48">
        <v>4</v>
      </c>
      <c r="AD13" s="49">
        <v>16</v>
      </c>
      <c r="AE13" s="15">
        <v>8</v>
      </c>
      <c r="AF13" s="49">
        <v>3</v>
      </c>
      <c r="AG13" s="49">
        <v>10</v>
      </c>
      <c r="AH13" s="47">
        <v>7.1999999999999995E-2</v>
      </c>
      <c r="AI13" s="49">
        <v>3</v>
      </c>
      <c r="AJ13" s="49">
        <v>13</v>
      </c>
      <c r="AK13" s="15">
        <v>10</v>
      </c>
      <c r="AL13" s="15">
        <v>3</v>
      </c>
      <c r="AM13" s="15">
        <v>39</v>
      </c>
      <c r="AN13" s="34">
        <v>15</v>
      </c>
      <c r="AO13" s="47">
        <v>0.64</v>
      </c>
      <c r="AP13" s="48">
        <v>1</v>
      </c>
      <c r="AQ13" s="49">
        <v>4</v>
      </c>
      <c r="AR13" s="15">
        <v>10</v>
      </c>
      <c r="AS13" s="49">
        <v>1</v>
      </c>
      <c r="AT13" s="49">
        <v>1</v>
      </c>
      <c r="AU13" s="47">
        <v>0</v>
      </c>
      <c r="AV13" s="49">
        <v>3</v>
      </c>
      <c r="AW13" s="49">
        <v>8</v>
      </c>
      <c r="AX13" s="15">
        <v>5</v>
      </c>
      <c r="AY13" s="15">
        <v>1</v>
      </c>
      <c r="AZ13" s="15">
        <v>13</v>
      </c>
      <c r="BA13" s="354">
        <v>2</v>
      </c>
      <c r="BB13" s="137">
        <v>0.64100000000000001</v>
      </c>
      <c r="BC13" s="48">
        <v>3</v>
      </c>
      <c r="BD13" s="49">
        <v>9</v>
      </c>
      <c r="BE13" s="15">
        <v>9</v>
      </c>
      <c r="BF13" s="49">
        <v>2</v>
      </c>
      <c r="BG13" s="49">
        <v>7</v>
      </c>
      <c r="BH13" s="47">
        <v>0.186</v>
      </c>
      <c r="BI13" s="49">
        <v>3</v>
      </c>
      <c r="BJ13" s="49">
        <v>6</v>
      </c>
      <c r="BK13" s="15">
        <v>8</v>
      </c>
      <c r="BL13" s="15">
        <v>3</v>
      </c>
      <c r="BM13" s="15">
        <v>22</v>
      </c>
      <c r="BN13" s="34">
        <v>8</v>
      </c>
      <c r="BO13" s="112">
        <v>-5.6000000000000001E-2</v>
      </c>
      <c r="BP13" s="48">
        <v>1</v>
      </c>
      <c r="BQ13" s="49">
        <v>2</v>
      </c>
      <c r="BR13" s="15">
        <v>9</v>
      </c>
      <c r="BS13" s="49">
        <v>3</v>
      </c>
      <c r="BT13" s="49">
        <v>8</v>
      </c>
      <c r="BU13" s="47">
        <v>0.17499999999999999</v>
      </c>
      <c r="BV13" s="48">
        <v>1</v>
      </c>
      <c r="BW13" s="49">
        <v>3</v>
      </c>
      <c r="BX13" s="15">
        <v>5</v>
      </c>
      <c r="BY13" s="15">
        <v>1</v>
      </c>
      <c r="BZ13" s="15">
        <v>13</v>
      </c>
      <c r="CA13" s="34">
        <v>2</v>
      </c>
      <c r="CB13" s="47">
        <v>-0.06</v>
      </c>
      <c r="CC13" s="48">
        <v>6</v>
      </c>
      <c r="CD13" s="49">
        <v>18</v>
      </c>
      <c r="CE13" s="15">
        <v>9</v>
      </c>
      <c r="CF13" s="49">
        <v>5</v>
      </c>
      <c r="CG13" s="49">
        <v>14</v>
      </c>
      <c r="CH13" s="47">
        <v>0</v>
      </c>
      <c r="CI13" s="49">
        <v>1</v>
      </c>
      <c r="CJ13" s="49">
        <v>3</v>
      </c>
      <c r="CK13" s="15">
        <v>12</v>
      </c>
      <c r="CL13" s="15">
        <v>6</v>
      </c>
      <c r="CM13" s="15">
        <v>35</v>
      </c>
      <c r="CN13" s="34">
        <v>18</v>
      </c>
      <c r="CO13" s="47">
        <v>0.83599999999999997</v>
      </c>
      <c r="CP13" s="48">
        <v>3</v>
      </c>
      <c r="CQ13" s="49">
        <v>9</v>
      </c>
      <c r="CR13" s="15">
        <v>10</v>
      </c>
      <c r="CS13" s="49">
        <v>1</v>
      </c>
      <c r="CT13" s="49">
        <v>1</v>
      </c>
      <c r="CU13" s="47">
        <v>1.0389999999999999</v>
      </c>
      <c r="CV13" s="49">
        <v>4</v>
      </c>
      <c r="CW13" s="49">
        <v>11</v>
      </c>
      <c r="CX13" s="15">
        <v>8</v>
      </c>
      <c r="CY13" s="15">
        <v>2</v>
      </c>
      <c r="CZ13" s="15">
        <v>21</v>
      </c>
      <c r="DA13" s="34">
        <v>10</v>
      </c>
      <c r="DB13" s="47">
        <v>0.78900000000000003</v>
      </c>
      <c r="DC13" s="48">
        <v>6</v>
      </c>
      <c r="DD13" s="49">
        <v>12</v>
      </c>
      <c r="DE13" s="15">
        <v>7</v>
      </c>
      <c r="DF13" s="49">
        <v>5</v>
      </c>
      <c r="DG13" s="49">
        <v>11</v>
      </c>
      <c r="DH13" s="47">
        <v>0.55700000000000005</v>
      </c>
      <c r="DI13" s="49">
        <v>6</v>
      </c>
      <c r="DJ13" s="49">
        <v>15</v>
      </c>
      <c r="DK13" s="15">
        <v>17</v>
      </c>
      <c r="DL13" s="15">
        <v>6</v>
      </c>
      <c r="DM13" s="15">
        <v>38</v>
      </c>
      <c r="DN13" s="34">
        <v>14</v>
      </c>
      <c r="DO13" s="47">
        <v>0.80200000000000005</v>
      </c>
      <c r="DP13" s="48">
        <v>5</v>
      </c>
      <c r="DQ13" s="49">
        <v>18</v>
      </c>
      <c r="DR13" s="15">
        <v>5</v>
      </c>
      <c r="DS13" s="49">
        <v>6</v>
      </c>
      <c r="DT13" s="49">
        <v>15</v>
      </c>
      <c r="DU13" s="47">
        <v>0.41199999999999998</v>
      </c>
      <c r="DV13" s="49">
        <v>6</v>
      </c>
      <c r="DW13" s="49">
        <v>13</v>
      </c>
      <c r="DX13" s="15">
        <v>17</v>
      </c>
      <c r="DY13" s="15">
        <v>6</v>
      </c>
      <c r="DZ13" s="15">
        <v>46</v>
      </c>
      <c r="EA13" s="34">
        <v>20</v>
      </c>
      <c r="EB13" s="47">
        <v>0.82899999999999996</v>
      </c>
      <c r="EC13" s="48">
        <v>6</v>
      </c>
      <c r="ED13" s="49">
        <v>20</v>
      </c>
      <c r="EE13" s="15">
        <v>6</v>
      </c>
      <c r="EF13" s="49">
        <v>5</v>
      </c>
      <c r="EG13" s="49">
        <v>11</v>
      </c>
      <c r="EH13" s="47">
        <v>0.28499999999999998</v>
      </c>
      <c r="EI13" s="49">
        <v>2</v>
      </c>
      <c r="EJ13" s="49">
        <v>5</v>
      </c>
      <c r="EK13" s="15">
        <v>13</v>
      </c>
      <c r="EL13" s="15">
        <v>5</v>
      </c>
      <c r="EM13" s="15">
        <v>36</v>
      </c>
      <c r="EN13" s="34">
        <v>15</v>
      </c>
      <c r="EO13" s="47">
        <v>0.80100000000000005</v>
      </c>
      <c r="EP13" s="48">
        <v>3</v>
      </c>
      <c r="EQ13" s="49">
        <v>5</v>
      </c>
      <c r="ER13" s="15">
        <v>7</v>
      </c>
      <c r="ES13" s="49">
        <v>2</v>
      </c>
      <c r="ET13" s="49">
        <v>8</v>
      </c>
      <c r="EU13" s="47">
        <v>0.64200000000000002</v>
      </c>
      <c r="EV13" s="49">
        <v>3</v>
      </c>
      <c r="EW13" s="49">
        <v>13</v>
      </c>
      <c r="EX13" s="15">
        <v>8</v>
      </c>
      <c r="EY13" s="15">
        <v>3</v>
      </c>
      <c r="EZ13" s="15">
        <v>26</v>
      </c>
      <c r="FA13" s="34">
        <v>10</v>
      </c>
      <c r="FB13" s="47">
        <v>0.76800000000000002</v>
      </c>
      <c r="FC13" s="48">
        <v>3</v>
      </c>
      <c r="FD13" s="49">
        <v>11</v>
      </c>
      <c r="FE13" s="15">
        <v>10</v>
      </c>
      <c r="FF13" s="49">
        <v>1</v>
      </c>
      <c r="FG13" s="49">
        <v>1</v>
      </c>
      <c r="FH13" s="47">
        <v>7.4999999999999997E-2</v>
      </c>
      <c r="FI13" s="49">
        <v>6</v>
      </c>
      <c r="FJ13" s="49">
        <v>19</v>
      </c>
      <c r="FK13" s="15">
        <v>10</v>
      </c>
      <c r="FL13" s="15">
        <v>4</v>
      </c>
      <c r="FM13" s="15">
        <v>31</v>
      </c>
      <c r="FN13" s="34">
        <v>16</v>
      </c>
      <c r="FO13" s="311">
        <f t="shared" si="7"/>
        <v>8.0459999999999994</v>
      </c>
      <c r="FP13" s="263">
        <f>RANK(FO13,FO9:FO14,0)</f>
        <v>5</v>
      </c>
      <c r="FQ13" s="264">
        <f>RANK(FO13,(FO5:FO7,FO9:FO14,FO16:FO21,FO23:FO29),0)</f>
        <v>15</v>
      </c>
      <c r="FR13" s="316">
        <f t="shared" si="8"/>
        <v>110</v>
      </c>
      <c r="FS13" s="265">
        <f>RANK(FR13,FR9:FR14,0)</f>
        <v>5</v>
      </c>
      <c r="FT13" s="265">
        <f>RANK(FR13,(FR5:FR7,FR9:FR14,FR16:FR21,FR23:FR29),0)</f>
        <v>11</v>
      </c>
      <c r="FU13" s="249">
        <f t="shared" si="9"/>
        <v>6.0519999999999996</v>
      </c>
      <c r="FV13" s="266">
        <f>RANK(FU13,FU9:FU14,0)</f>
        <v>3</v>
      </c>
      <c r="FW13" s="266">
        <f>RANK(FU13,(FU5:FU7,FU9:FU14,FU16:FU21,FU23:FU29),0)</f>
        <v>8</v>
      </c>
      <c r="FX13" s="267">
        <f t="shared" si="10"/>
        <v>13</v>
      </c>
      <c r="FY13" s="267">
        <f>RANK(FX13,FX9:FX14,1)</f>
        <v>5</v>
      </c>
      <c r="FZ13" s="267">
        <f t="shared" si="11"/>
        <v>34</v>
      </c>
      <c r="GA13" s="268">
        <f>RANK(FZ13,(FZ5,FZ6,FZ7,FZ9,FZ10,FZ11,FZ18,FZ19,FZ12,FZ20,FZ13,FZ23,FZ24,FZ16,FZ25,FZ17,FZ26,FZ27,FZ21,FZ28,FZ29,FZ14),1)</f>
        <v>10</v>
      </c>
      <c r="GB13" s="14">
        <f t="shared" si="12"/>
        <v>3.218</v>
      </c>
      <c r="GC13" s="15">
        <f>RANK(GB13,GB9:GB14,0)</f>
        <v>5</v>
      </c>
      <c r="GD13" s="7">
        <f t="shared" si="13"/>
        <v>33</v>
      </c>
      <c r="GE13" s="15">
        <f>RANK(GD13,GD9:GD14,0)</f>
        <v>5</v>
      </c>
      <c r="GF13" s="25">
        <f t="shared" si="14"/>
        <v>1.8160000000000001</v>
      </c>
      <c r="GG13" s="15">
        <f>RANK(GF13,GF9:GF14,0)</f>
        <v>3</v>
      </c>
      <c r="GH13" s="16">
        <f t="shared" si="15"/>
        <v>13</v>
      </c>
      <c r="GI13" s="17">
        <f>RANK(GH13,GH9:GH14,1)</f>
        <v>5</v>
      </c>
      <c r="GJ13" s="125" t="s">
        <v>96</v>
      </c>
    </row>
    <row r="14" spans="1:192" s="85" customFormat="1" ht="13.5" customHeight="1" thickBot="1" x14ac:dyDescent="0.3">
      <c r="A14" s="126" t="s">
        <v>97</v>
      </c>
      <c r="B14" s="80">
        <v>0.74399999999999999</v>
      </c>
      <c r="C14" s="55">
        <v>2</v>
      </c>
      <c r="D14" s="56">
        <v>3</v>
      </c>
      <c r="E14" s="10">
        <v>10</v>
      </c>
      <c r="F14" s="46">
        <v>1</v>
      </c>
      <c r="G14" s="57">
        <v>1</v>
      </c>
      <c r="H14" s="54">
        <v>-1.7000000000000001E-2</v>
      </c>
      <c r="I14" s="58">
        <v>5</v>
      </c>
      <c r="J14" s="46">
        <v>15</v>
      </c>
      <c r="K14" s="10">
        <v>8</v>
      </c>
      <c r="L14" s="10">
        <v>2</v>
      </c>
      <c r="M14" s="10">
        <v>19</v>
      </c>
      <c r="N14" s="33">
        <v>7</v>
      </c>
      <c r="O14" s="54">
        <v>0.53400000000000003</v>
      </c>
      <c r="P14" s="55">
        <v>6</v>
      </c>
      <c r="Q14" s="56">
        <v>17</v>
      </c>
      <c r="R14" s="10">
        <v>10</v>
      </c>
      <c r="S14" s="46">
        <v>1</v>
      </c>
      <c r="T14" s="57">
        <v>1</v>
      </c>
      <c r="U14" s="54">
        <v>-0.73299999999999998</v>
      </c>
      <c r="V14" s="58">
        <v>5</v>
      </c>
      <c r="W14" s="46">
        <v>20</v>
      </c>
      <c r="X14" s="10">
        <v>12</v>
      </c>
      <c r="Y14" s="10">
        <v>6</v>
      </c>
      <c r="Z14" s="10">
        <v>38</v>
      </c>
      <c r="AA14" s="33">
        <v>21</v>
      </c>
      <c r="AB14" s="54">
        <v>1.0509999999999999</v>
      </c>
      <c r="AC14" s="53">
        <v>1</v>
      </c>
      <c r="AD14" s="46">
        <v>3</v>
      </c>
      <c r="AE14" s="10">
        <v>10</v>
      </c>
      <c r="AF14" s="46">
        <v>1</v>
      </c>
      <c r="AG14" s="57">
        <v>1</v>
      </c>
      <c r="AH14" s="54">
        <v>-0.216</v>
      </c>
      <c r="AI14" s="58">
        <v>6</v>
      </c>
      <c r="AJ14" s="46">
        <v>22</v>
      </c>
      <c r="AK14" s="10">
        <v>8</v>
      </c>
      <c r="AL14" s="10">
        <v>1</v>
      </c>
      <c r="AM14" s="10">
        <v>26</v>
      </c>
      <c r="AN14" s="33">
        <v>6</v>
      </c>
      <c r="AO14" s="54">
        <v>0.63700000000000001</v>
      </c>
      <c r="AP14" s="53">
        <v>4</v>
      </c>
      <c r="AQ14" s="46">
        <v>9</v>
      </c>
      <c r="AR14" s="10">
        <v>9</v>
      </c>
      <c r="AS14" s="46">
        <v>3</v>
      </c>
      <c r="AT14" s="57">
        <v>5</v>
      </c>
      <c r="AU14" s="54">
        <v>0</v>
      </c>
      <c r="AV14" s="58">
        <v>3</v>
      </c>
      <c r="AW14" s="46">
        <v>8</v>
      </c>
      <c r="AX14" s="10">
        <v>10</v>
      </c>
      <c r="AY14" s="10">
        <v>4</v>
      </c>
      <c r="AZ14" s="10">
        <v>22</v>
      </c>
      <c r="BA14" s="353">
        <v>9</v>
      </c>
      <c r="BB14" s="79">
        <v>0.63500000000000001</v>
      </c>
      <c r="BC14" s="53">
        <v>4</v>
      </c>
      <c r="BD14" s="46">
        <v>16</v>
      </c>
      <c r="BE14" s="10">
        <v>10</v>
      </c>
      <c r="BF14" s="46">
        <v>1</v>
      </c>
      <c r="BG14" s="57">
        <v>1</v>
      </c>
      <c r="BH14" s="54">
        <v>1.111</v>
      </c>
      <c r="BI14" s="58">
        <v>2</v>
      </c>
      <c r="BJ14" s="46">
        <v>3</v>
      </c>
      <c r="BK14" s="10">
        <v>7</v>
      </c>
      <c r="BL14" s="10">
        <v>2</v>
      </c>
      <c r="BM14" s="10">
        <v>20</v>
      </c>
      <c r="BN14" s="33">
        <v>5</v>
      </c>
      <c r="BO14" s="80">
        <v>-6.3E-2</v>
      </c>
      <c r="BP14" s="53">
        <v>2</v>
      </c>
      <c r="BQ14" s="46">
        <v>9</v>
      </c>
      <c r="BR14" s="10">
        <v>10</v>
      </c>
      <c r="BS14" s="46">
        <v>1</v>
      </c>
      <c r="BT14" s="57">
        <v>1</v>
      </c>
      <c r="BU14" s="54">
        <v>0.128</v>
      </c>
      <c r="BV14" s="55">
        <v>2</v>
      </c>
      <c r="BW14" s="46">
        <v>4</v>
      </c>
      <c r="BX14" s="10">
        <v>5</v>
      </c>
      <c r="BY14" s="10">
        <v>1</v>
      </c>
      <c r="BZ14" s="10">
        <v>14</v>
      </c>
      <c r="CA14" s="33">
        <v>3</v>
      </c>
      <c r="CB14" s="54">
        <v>0</v>
      </c>
      <c r="CC14" s="53">
        <v>1</v>
      </c>
      <c r="CD14" s="46">
        <v>1</v>
      </c>
      <c r="CE14" s="10">
        <v>9</v>
      </c>
      <c r="CF14" s="46">
        <v>5</v>
      </c>
      <c r="CG14" s="57">
        <v>14</v>
      </c>
      <c r="CH14" s="54">
        <v>0</v>
      </c>
      <c r="CI14" s="58">
        <v>1</v>
      </c>
      <c r="CJ14" s="46">
        <v>3</v>
      </c>
      <c r="CK14" s="10">
        <v>7</v>
      </c>
      <c r="CL14" s="10">
        <v>5</v>
      </c>
      <c r="CM14" s="10">
        <v>18</v>
      </c>
      <c r="CN14" s="33">
        <v>15</v>
      </c>
      <c r="CO14" s="54">
        <v>0.86799999999999999</v>
      </c>
      <c r="CP14" s="53">
        <v>1</v>
      </c>
      <c r="CQ14" s="46">
        <v>2</v>
      </c>
      <c r="CR14" s="10">
        <v>10</v>
      </c>
      <c r="CS14" s="46">
        <v>1</v>
      </c>
      <c r="CT14" s="57">
        <v>1</v>
      </c>
      <c r="CU14" s="54">
        <v>1.107</v>
      </c>
      <c r="CV14" s="58">
        <v>2</v>
      </c>
      <c r="CW14" s="46">
        <v>9</v>
      </c>
      <c r="CX14" s="10">
        <v>4</v>
      </c>
      <c r="CY14" s="10">
        <v>1</v>
      </c>
      <c r="CZ14" s="10">
        <v>12</v>
      </c>
      <c r="DA14" s="33">
        <v>2</v>
      </c>
      <c r="DB14" s="54">
        <v>0.80800000000000005</v>
      </c>
      <c r="DC14" s="53">
        <v>3</v>
      </c>
      <c r="DD14" s="46">
        <v>5</v>
      </c>
      <c r="DE14" s="10">
        <v>8</v>
      </c>
      <c r="DF14" s="46">
        <v>4</v>
      </c>
      <c r="DG14" s="57">
        <v>6</v>
      </c>
      <c r="DH14" s="54">
        <v>0.91800000000000004</v>
      </c>
      <c r="DI14" s="58">
        <v>3</v>
      </c>
      <c r="DJ14" s="46">
        <v>11</v>
      </c>
      <c r="DK14" s="10">
        <v>10</v>
      </c>
      <c r="DL14" s="10">
        <v>4</v>
      </c>
      <c r="DM14" s="10">
        <v>22</v>
      </c>
      <c r="DN14" s="33">
        <v>5</v>
      </c>
      <c r="DO14" s="54">
        <v>0.85699999999999998</v>
      </c>
      <c r="DP14" s="53">
        <v>1</v>
      </c>
      <c r="DQ14" s="46">
        <v>2</v>
      </c>
      <c r="DR14" s="10">
        <v>9</v>
      </c>
      <c r="DS14" s="46">
        <v>1</v>
      </c>
      <c r="DT14" s="57">
        <v>2</v>
      </c>
      <c r="DU14" s="54">
        <v>0.82199999999999995</v>
      </c>
      <c r="DV14" s="58">
        <v>3</v>
      </c>
      <c r="DW14" s="46">
        <v>6</v>
      </c>
      <c r="DX14" s="10">
        <v>5</v>
      </c>
      <c r="DY14" s="10">
        <v>1</v>
      </c>
      <c r="DZ14" s="10">
        <v>10</v>
      </c>
      <c r="EA14" s="33">
        <v>1</v>
      </c>
      <c r="EB14" s="54">
        <v>0.89100000000000001</v>
      </c>
      <c r="EC14" s="53">
        <v>1</v>
      </c>
      <c r="ED14" s="46">
        <v>1</v>
      </c>
      <c r="EE14" s="10">
        <v>9</v>
      </c>
      <c r="EF14" s="46">
        <v>1</v>
      </c>
      <c r="EG14" s="57">
        <v>2</v>
      </c>
      <c r="EH14" s="54">
        <v>0.255</v>
      </c>
      <c r="EI14" s="58">
        <v>3</v>
      </c>
      <c r="EJ14" s="46">
        <v>6</v>
      </c>
      <c r="EK14" s="10">
        <v>5</v>
      </c>
      <c r="EL14" s="10">
        <v>1</v>
      </c>
      <c r="EM14" s="10">
        <v>9</v>
      </c>
      <c r="EN14" s="33">
        <v>1</v>
      </c>
      <c r="EO14" s="54">
        <v>0.80700000000000005</v>
      </c>
      <c r="EP14" s="53">
        <v>1</v>
      </c>
      <c r="EQ14" s="46">
        <v>2</v>
      </c>
      <c r="ER14" s="10">
        <v>9</v>
      </c>
      <c r="ES14" s="46">
        <v>1</v>
      </c>
      <c r="ET14" s="57">
        <v>2</v>
      </c>
      <c r="EU14" s="54">
        <v>0.55100000000000005</v>
      </c>
      <c r="EV14" s="58">
        <v>5</v>
      </c>
      <c r="EW14" s="46">
        <v>15</v>
      </c>
      <c r="EX14" s="10">
        <v>7</v>
      </c>
      <c r="EY14" s="10">
        <v>2</v>
      </c>
      <c r="EZ14" s="10">
        <v>19</v>
      </c>
      <c r="FA14" s="33">
        <v>6</v>
      </c>
      <c r="FB14" s="54">
        <v>0.754</v>
      </c>
      <c r="FC14" s="53">
        <v>4</v>
      </c>
      <c r="FD14" s="46">
        <v>14</v>
      </c>
      <c r="FE14" s="10">
        <v>10</v>
      </c>
      <c r="FF14" s="46">
        <v>1</v>
      </c>
      <c r="FG14" s="57">
        <v>1</v>
      </c>
      <c r="FH14" s="54">
        <v>0.28100000000000003</v>
      </c>
      <c r="FI14" s="58">
        <v>5</v>
      </c>
      <c r="FJ14" s="46">
        <v>18</v>
      </c>
      <c r="FK14" s="10">
        <v>10</v>
      </c>
      <c r="FL14" s="10">
        <v>4</v>
      </c>
      <c r="FM14" s="10">
        <v>33</v>
      </c>
      <c r="FN14" s="33">
        <v>17</v>
      </c>
      <c r="FO14" s="309">
        <f t="shared" si="7"/>
        <v>8.5229999999999997</v>
      </c>
      <c r="FP14" s="274">
        <f>RANK(FO14,FO9:FO14,0)</f>
        <v>1</v>
      </c>
      <c r="FQ14" s="260">
        <f>RANK(FO14,(FO5:FO7,FO9:FO14,FO16:FO21,FO23:FO29),0)</f>
        <v>2</v>
      </c>
      <c r="FR14" s="254">
        <f t="shared" si="8"/>
        <v>123</v>
      </c>
      <c r="FS14" s="261">
        <f>RANK(FR14,FR9:FR14,0)</f>
        <v>1</v>
      </c>
      <c r="FT14" s="276">
        <f>RANK(FR14,(FR5:FR7,FR9:FR14,FR16:FR21,FR23:FR29),0)</f>
        <v>1</v>
      </c>
      <c r="FU14" s="275">
        <f t="shared" si="9"/>
        <v>4.2069999999999999</v>
      </c>
      <c r="FV14" s="277">
        <f>RANK(FU14,FU9:FU14,0)</f>
        <v>5</v>
      </c>
      <c r="FW14" s="262">
        <f>RANK(FU14,(FU5:FU7,FU9:FU14,FU16:FU21,FU23:FU29),0)</f>
        <v>16</v>
      </c>
      <c r="FX14" s="257">
        <f t="shared" si="10"/>
        <v>7</v>
      </c>
      <c r="FY14" s="257">
        <f>RANK(FX14,FX9:FX14,1)</f>
        <v>2</v>
      </c>
      <c r="FZ14" s="257">
        <f t="shared" si="11"/>
        <v>19</v>
      </c>
      <c r="GA14" s="258">
        <f>RANK(FZ14,(FZ5,FZ6,FZ7,FZ9,FZ10,FZ11,FZ18,FZ19,FZ12,FZ20,FZ13,FZ23,FZ24,FZ16,FZ25,FZ17,FZ26,FZ27,FZ21,FZ28,FZ29,FZ14),1)</f>
        <v>5</v>
      </c>
      <c r="GB14" s="9">
        <f t="shared" si="12"/>
        <v>3.4089999999999998</v>
      </c>
      <c r="GC14" s="10">
        <f>RANK(GB14,GB9:GB14,0)</f>
        <v>1</v>
      </c>
      <c r="GD14" s="5">
        <f t="shared" si="13"/>
        <v>36.9</v>
      </c>
      <c r="GE14" s="10">
        <f>RANK(GD14,GD9:GD14,0)</f>
        <v>1</v>
      </c>
      <c r="GF14" s="24">
        <f t="shared" si="14"/>
        <v>1.262</v>
      </c>
      <c r="GG14" s="10">
        <f>RANK(GF14,GF9:GF14,0)</f>
        <v>5</v>
      </c>
      <c r="GH14" s="11">
        <f t="shared" si="15"/>
        <v>7</v>
      </c>
      <c r="GI14" s="12">
        <f>RANK(GH14,GH9:GH14,1)</f>
        <v>2</v>
      </c>
      <c r="GJ14" s="126" t="s">
        <v>97</v>
      </c>
    </row>
    <row r="15" spans="1:192" s="85" customFormat="1" ht="13.5" customHeight="1" thickBot="1" x14ac:dyDescent="0.3">
      <c r="A15" s="229" t="s">
        <v>55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4"/>
      <c r="O15" s="222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4"/>
      <c r="AB15" s="222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4"/>
      <c r="AO15" s="222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222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4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4"/>
      <c r="CB15" s="222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4"/>
      <c r="CO15" s="222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4"/>
      <c r="DB15" s="222"/>
      <c r="DC15" s="223"/>
      <c r="DD15" s="223"/>
      <c r="DE15" s="223"/>
      <c r="DF15" s="223"/>
      <c r="DG15" s="223"/>
      <c r="DH15" s="223"/>
      <c r="DI15" s="223"/>
      <c r="DJ15" s="223"/>
      <c r="DK15" s="223"/>
      <c r="DL15" s="223"/>
      <c r="DM15" s="223"/>
      <c r="DN15" s="224"/>
      <c r="DO15" s="222"/>
      <c r="DP15" s="223"/>
      <c r="DQ15" s="223"/>
      <c r="DR15" s="223"/>
      <c r="DS15" s="223"/>
      <c r="DT15" s="223"/>
      <c r="DU15" s="223"/>
      <c r="DV15" s="223"/>
      <c r="DW15" s="223"/>
      <c r="DX15" s="223"/>
      <c r="DY15" s="223"/>
      <c r="DZ15" s="223"/>
      <c r="EA15" s="224"/>
      <c r="EB15" s="222"/>
      <c r="EC15" s="223"/>
      <c r="ED15" s="223"/>
      <c r="EE15" s="223"/>
      <c r="EF15" s="223"/>
      <c r="EG15" s="223"/>
      <c r="EH15" s="223"/>
      <c r="EI15" s="223"/>
      <c r="EJ15" s="223"/>
      <c r="EK15" s="223"/>
      <c r="EL15" s="223"/>
      <c r="EM15" s="223"/>
      <c r="EN15" s="224"/>
      <c r="EO15" s="222"/>
      <c r="EP15" s="223"/>
      <c r="EQ15" s="223"/>
      <c r="ER15" s="223"/>
      <c r="ES15" s="223"/>
      <c r="ET15" s="223"/>
      <c r="EU15" s="223"/>
      <c r="EV15" s="223"/>
      <c r="EW15" s="223"/>
      <c r="EX15" s="223"/>
      <c r="EY15" s="223"/>
      <c r="EZ15" s="223"/>
      <c r="FA15" s="224"/>
      <c r="FB15" s="222"/>
      <c r="FC15" s="223"/>
      <c r="FD15" s="223"/>
      <c r="FE15" s="223"/>
      <c r="FF15" s="223"/>
      <c r="FG15" s="223"/>
      <c r="FH15" s="223"/>
      <c r="FI15" s="223"/>
      <c r="FJ15" s="223"/>
      <c r="FK15" s="223"/>
      <c r="FL15" s="223"/>
      <c r="FM15" s="223"/>
      <c r="FN15" s="224"/>
      <c r="FO15" s="240"/>
      <c r="FP15" s="238"/>
      <c r="FQ15" s="238"/>
      <c r="FR15" s="238"/>
      <c r="FS15" s="238"/>
      <c r="FT15" s="238"/>
      <c r="FU15" s="241"/>
      <c r="FV15" s="238"/>
      <c r="FW15" s="238"/>
      <c r="FX15" s="238"/>
      <c r="FY15" s="238"/>
      <c r="FZ15" s="238"/>
      <c r="GA15" s="238"/>
      <c r="GB15" s="242"/>
      <c r="GC15" s="238"/>
      <c r="GD15" s="244"/>
      <c r="GE15" s="238"/>
      <c r="GF15" s="243"/>
      <c r="GG15" s="238"/>
      <c r="GH15" s="245"/>
      <c r="GI15" s="306"/>
      <c r="GJ15" s="229" t="s">
        <v>55</v>
      </c>
    </row>
    <row r="16" spans="1:192" s="85" customFormat="1" ht="13.5" customHeight="1" x14ac:dyDescent="0.25">
      <c r="A16" s="123" t="s">
        <v>58</v>
      </c>
      <c r="B16" s="111">
        <v>0.71</v>
      </c>
      <c r="C16" s="53">
        <v>1</v>
      </c>
      <c r="D16" s="46">
        <v>7</v>
      </c>
      <c r="E16" s="10">
        <v>10</v>
      </c>
      <c r="F16" s="59">
        <v>1</v>
      </c>
      <c r="G16" s="57">
        <v>1</v>
      </c>
      <c r="H16" s="44">
        <v>-0.30199999999999999</v>
      </c>
      <c r="I16" s="45">
        <v>4</v>
      </c>
      <c r="J16" s="57">
        <v>16</v>
      </c>
      <c r="K16" s="10">
        <v>6</v>
      </c>
      <c r="L16" s="10">
        <v>1</v>
      </c>
      <c r="M16" s="10">
        <v>24</v>
      </c>
      <c r="N16" s="33">
        <v>11</v>
      </c>
      <c r="O16" s="44">
        <v>0.51100000000000001</v>
      </c>
      <c r="P16" s="53">
        <v>6</v>
      </c>
      <c r="Q16" s="46">
        <v>19</v>
      </c>
      <c r="R16" s="10">
        <v>10</v>
      </c>
      <c r="S16" s="59">
        <v>1</v>
      </c>
      <c r="T16" s="57">
        <v>1</v>
      </c>
      <c r="U16" s="44">
        <v>0</v>
      </c>
      <c r="V16" s="45">
        <v>5</v>
      </c>
      <c r="W16" s="57">
        <v>10</v>
      </c>
      <c r="X16" s="10">
        <v>12</v>
      </c>
      <c r="Y16" s="10">
        <v>6</v>
      </c>
      <c r="Z16" s="10">
        <v>30</v>
      </c>
      <c r="AA16" s="33">
        <v>17</v>
      </c>
      <c r="AB16" s="44">
        <v>0.77200000000000002</v>
      </c>
      <c r="AC16" s="53">
        <v>5</v>
      </c>
      <c r="AD16" s="46">
        <v>13</v>
      </c>
      <c r="AE16" s="10">
        <v>6</v>
      </c>
      <c r="AF16" s="59">
        <v>6</v>
      </c>
      <c r="AG16" s="57">
        <v>15</v>
      </c>
      <c r="AH16" s="44">
        <v>0.373</v>
      </c>
      <c r="AI16" s="45">
        <v>2</v>
      </c>
      <c r="AJ16" s="57">
        <v>7</v>
      </c>
      <c r="AK16" s="10">
        <v>13</v>
      </c>
      <c r="AL16" s="10">
        <v>5</v>
      </c>
      <c r="AM16" s="10">
        <v>35</v>
      </c>
      <c r="AN16" s="33">
        <v>12</v>
      </c>
      <c r="AO16" s="44">
        <v>0.63700000000000001</v>
      </c>
      <c r="AP16" s="53">
        <v>3</v>
      </c>
      <c r="AQ16" s="46">
        <v>9</v>
      </c>
      <c r="AR16" s="10">
        <v>9</v>
      </c>
      <c r="AS16" s="59">
        <v>2</v>
      </c>
      <c r="AT16" s="57">
        <v>5</v>
      </c>
      <c r="AU16" s="44">
        <v>0</v>
      </c>
      <c r="AV16" s="53">
        <v>3</v>
      </c>
      <c r="AW16" s="57">
        <v>8</v>
      </c>
      <c r="AX16" s="10">
        <v>8</v>
      </c>
      <c r="AY16" s="10">
        <v>3</v>
      </c>
      <c r="AZ16" s="10">
        <v>22</v>
      </c>
      <c r="BA16" s="353">
        <v>9</v>
      </c>
      <c r="BB16" s="136">
        <v>0.64</v>
      </c>
      <c r="BC16" s="53">
        <v>3</v>
      </c>
      <c r="BD16" s="46">
        <v>10</v>
      </c>
      <c r="BE16" s="10">
        <v>10</v>
      </c>
      <c r="BF16" s="59">
        <v>1</v>
      </c>
      <c r="BG16" s="57">
        <v>1</v>
      </c>
      <c r="BH16" s="44">
        <v>0</v>
      </c>
      <c r="BI16" s="45">
        <v>2</v>
      </c>
      <c r="BJ16" s="57">
        <v>9</v>
      </c>
      <c r="BK16" s="10">
        <v>6</v>
      </c>
      <c r="BL16" s="10">
        <v>1</v>
      </c>
      <c r="BM16" s="10">
        <v>20</v>
      </c>
      <c r="BN16" s="33">
        <v>5</v>
      </c>
      <c r="BO16" s="111">
        <v>-0.06</v>
      </c>
      <c r="BP16" s="53">
        <v>1</v>
      </c>
      <c r="BQ16" s="46">
        <v>5</v>
      </c>
      <c r="BR16" s="10">
        <v>9</v>
      </c>
      <c r="BS16" s="59">
        <v>2</v>
      </c>
      <c r="BT16" s="57">
        <v>8</v>
      </c>
      <c r="BU16" s="44">
        <v>0.17899999999999999</v>
      </c>
      <c r="BV16" s="45">
        <v>2</v>
      </c>
      <c r="BW16" s="57">
        <v>2</v>
      </c>
      <c r="BX16" s="10">
        <v>5</v>
      </c>
      <c r="BY16" s="10">
        <v>1</v>
      </c>
      <c r="BZ16" s="10">
        <v>15</v>
      </c>
      <c r="CA16" s="33">
        <v>4</v>
      </c>
      <c r="CB16" s="44">
        <v>0</v>
      </c>
      <c r="CC16" s="53">
        <v>1</v>
      </c>
      <c r="CD16" s="46">
        <v>1</v>
      </c>
      <c r="CE16" s="10">
        <v>10</v>
      </c>
      <c r="CF16" s="59">
        <v>1</v>
      </c>
      <c r="CG16" s="57">
        <v>1</v>
      </c>
      <c r="CH16" s="44">
        <v>0</v>
      </c>
      <c r="CI16" s="45">
        <v>2</v>
      </c>
      <c r="CJ16" s="57">
        <v>3</v>
      </c>
      <c r="CK16" s="10">
        <v>4</v>
      </c>
      <c r="CL16" s="10">
        <v>1</v>
      </c>
      <c r="CM16" s="10">
        <v>5</v>
      </c>
      <c r="CN16" s="33">
        <v>1</v>
      </c>
      <c r="CO16" s="44">
        <v>0.81599999999999995</v>
      </c>
      <c r="CP16" s="53">
        <v>6</v>
      </c>
      <c r="CQ16" s="46">
        <v>18</v>
      </c>
      <c r="CR16" s="10">
        <v>10</v>
      </c>
      <c r="CS16" s="59">
        <v>1</v>
      </c>
      <c r="CT16" s="57">
        <v>1</v>
      </c>
      <c r="CU16" s="44">
        <v>0.76</v>
      </c>
      <c r="CV16" s="45">
        <v>5</v>
      </c>
      <c r="CW16" s="57">
        <v>16</v>
      </c>
      <c r="CX16" s="10">
        <v>12</v>
      </c>
      <c r="CY16" s="10">
        <v>5</v>
      </c>
      <c r="CZ16" s="10">
        <v>35</v>
      </c>
      <c r="DA16" s="33">
        <v>18</v>
      </c>
      <c r="DB16" s="44">
        <v>0.77900000000000003</v>
      </c>
      <c r="DC16" s="53">
        <v>5</v>
      </c>
      <c r="DD16" s="46">
        <v>21</v>
      </c>
      <c r="DE16" s="10">
        <v>6</v>
      </c>
      <c r="DF16" s="59">
        <v>5</v>
      </c>
      <c r="DG16" s="57">
        <v>19</v>
      </c>
      <c r="DH16" s="44">
        <v>0.996</v>
      </c>
      <c r="DI16" s="45">
        <v>2</v>
      </c>
      <c r="DJ16" s="57">
        <v>10</v>
      </c>
      <c r="DK16" s="10">
        <v>12</v>
      </c>
      <c r="DL16" s="10">
        <v>5</v>
      </c>
      <c r="DM16" s="10">
        <v>50</v>
      </c>
      <c r="DN16" s="33">
        <v>21</v>
      </c>
      <c r="DO16" s="44">
        <v>0.80800000000000005</v>
      </c>
      <c r="DP16" s="53">
        <v>5</v>
      </c>
      <c r="DQ16" s="46">
        <v>16</v>
      </c>
      <c r="DR16" s="10">
        <v>5</v>
      </c>
      <c r="DS16" s="59">
        <v>4</v>
      </c>
      <c r="DT16" s="57">
        <v>15</v>
      </c>
      <c r="DU16" s="44">
        <v>0.52900000000000003</v>
      </c>
      <c r="DV16" s="45">
        <v>3</v>
      </c>
      <c r="DW16" s="57">
        <v>12</v>
      </c>
      <c r="DX16" s="10">
        <v>12</v>
      </c>
      <c r="DY16" s="10">
        <v>4</v>
      </c>
      <c r="DZ16" s="10">
        <v>43</v>
      </c>
      <c r="EA16" s="33">
        <v>17</v>
      </c>
      <c r="EB16" s="44">
        <v>0.84899999999999998</v>
      </c>
      <c r="EC16" s="53">
        <v>3</v>
      </c>
      <c r="ED16" s="46">
        <v>10</v>
      </c>
      <c r="EE16" s="10">
        <v>7</v>
      </c>
      <c r="EF16" s="59">
        <v>1</v>
      </c>
      <c r="EG16" s="57">
        <v>5</v>
      </c>
      <c r="EH16" s="44">
        <v>0</v>
      </c>
      <c r="EI16" s="45">
        <v>3</v>
      </c>
      <c r="EJ16" s="57">
        <v>15</v>
      </c>
      <c r="EK16" s="10">
        <v>7</v>
      </c>
      <c r="EL16" s="10">
        <v>3</v>
      </c>
      <c r="EM16" s="10">
        <v>30</v>
      </c>
      <c r="EN16" s="33">
        <v>9</v>
      </c>
      <c r="EO16" s="44">
        <v>0.78500000000000003</v>
      </c>
      <c r="EP16" s="53">
        <v>3</v>
      </c>
      <c r="EQ16" s="46">
        <v>15</v>
      </c>
      <c r="ER16" s="10">
        <v>4</v>
      </c>
      <c r="ES16" s="59">
        <v>5</v>
      </c>
      <c r="ET16" s="57">
        <v>16</v>
      </c>
      <c r="EU16" s="44">
        <v>0.40400000000000003</v>
      </c>
      <c r="EV16" s="45">
        <v>4</v>
      </c>
      <c r="EW16" s="57">
        <v>16</v>
      </c>
      <c r="EX16" s="10">
        <v>12</v>
      </c>
      <c r="EY16" s="10">
        <v>4</v>
      </c>
      <c r="EZ16" s="10">
        <v>47</v>
      </c>
      <c r="FA16" s="33">
        <v>16</v>
      </c>
      <c r="FB16" s="44">
        <v>0.77100000000000002</v>
      </c>
      <c r="FC16" s="53">
        <v>2</v>
      </c>
      <c r="FD16" s="46">
        <v>10</v>
      </c>
      <c r="FE16" s="10">
        <v>10</v>
      </c>
      <c r="FF16" s="59">
        <v>1</v>
      </c>
      <c r="FG16" s="57">
        <v>1</v>
      </c>
      <c r="FH16" s="44">
        <v>2.423</v>
      </c>
      <c r="FI16" s="45">
        <v>3</v>
      </c>
      <c r="FJ16" s="57">
        <v>4</v>
      </c>
      <c r="FK16" s="10">
        <v>6</v>
      </c>
      <c r="FL16" s="10">
        <v>2</v>
      </c>
      <c r="FM16" s="10">
        <v>15</v>
      </c>
      <c r="FN16" s="33">
        <v>5</v>
      </c>
      <c r="FO16" s="309">
        <f t="shared" ref="FO16:FO21" si="16">SUM(B16,O16,AB16,AO16,BB16,BO16,CB16,CO16,DB16,DO16,EB16,EO16,FB16)</f>
        <v>8.0180000000000007</v>
      </c>
      <c r="FP16" s="274">
        <f>RANK(FO16,FO16:FO21,0)</f>
        <v>6</v>
      </c>
      <c r="FQ16" s="260">
        <f>RANK(FO16,(FO5:FO7,FO9:FO14,FO16:FO21,FO23:FO29),0)</f>
        <v>16</v>
      </c>
      <c r="FR16" s="254">
        <f t="shared" ref="FR16:FR21" si="17">SUM(E16,R16,AE16,AR16,BE16,BR16,CE16,CR16,DE16,DR16,EE16,ER16,FE16)</f>
        <v>106</v>
      </c>
      <c r="FS16" s="278">
        <f>RANK(FR16,FR16:FR21,0)</f>
        <v>5</v>
      </c>
      <c r="FT16" s="276">
        <f>RANK(FR16,(FR5:FR7,FR9:FR14,FR16:FR21,FR23:FR29),0)</f>
        <v>16</v>
      </c>
      <c r="FU16" s="275">
        <f t="shared" ref="FU16:FU21" si="18">SUM(H16,U16,AH16,AU16,BH16,BU16,CH16,CU16,DH16,DU16,EH16,EU16,FH16)</f>
        <v>5.3620000000000001</v>
      </c>
      <c r="FV16" s="277">
        <f>RANK(FU16,FU16:FU21,0)</f>
        <v>3</v>
      </c>
      <c r="FW16" s="279">
        <f>RANK(FU16,(FU5:FU7,FU9:FU14,FU16:FU21,FU23:FU29),0)</f>
        <v>11</v>
      </c>
      <c r="FX16" s="257">
        <f t="shared" ref="FX16:FX21" si="19">SUM(FP16,FS16,FV16)</f>
        <v>14</v>
      </c>
      <c r="FY16" s="257">
        <f>RANK(FX16,FX16:FX21,1)</f>
        <v>6</v>
      </c>
      <c r="FZ16" s="257">
        <f t="shared" ref="FZ16:FZ21" si="20">SUM(FQ16,FT16,FW16)</f>
        <v>43</v>
      </c>
      <c r="GA16" s="258">
        <f>RANK(FZ16,(FZ5,FZ6,FZ7,FZ9,FZ10,FZ11,FZ18,FZ19,FZ12,FZ20,FZ13,FZ23,FZ24,FZ16,FZ25,FZ17,FZ26,FZ27,FZ21,FZ28,FZ29,FZ14),1)</f>
        <v>16</v>
      </c>
      <c r="GB16" s="9">
        <f t="shared" ref="GB16:GB21" si="21">FO16*4/10</f>
        <v>3.2069999999999999</v>
      </c>
      <c r="GC16" s="10">
        <f>RANK(GB16,GB16:GB21,0)</f>
        <v>6</v>
      </c>
      <c r="GD16" s="5">
        <f t="shared" ref="GD16:GD21" si="22">FR16*3/10</f>
        <v>31.8</v>
      </c>
      <c r="GE16" s="10">
        <f>RANK(GD16,GD16:GD21,0)</f>
        <v>5</v>
      </c>
      <c r="GF16" s="24">
        <f t="shared" ref="GF16:GF21" si="23">FU16*3/10</f>
        <v>1.609</v>
      </c>
      <c r="GG16" s="10">
        <f>RANK(GF16,GF16:GF21,0)</f>
        <v>3</v>
      </c>
      <c r="GH16" s="10">
        <f t="shared" ref="GH16:GH21" si="24">SUM(GC16,GE16,GG16)</f>
        <v>14</v>
      </c>
      <c r="GI16" s="12">
        <f>RANK(GH16,GH16:GH21,1)</f>
        <v>6</v>
      </c>
      <c r="GJ16" s="123" t="s">
        <v>58</v>
      </c>
    </row>
    <row r="17" spans="1:192" s="85" customFormat="1" ht="13.5" customHeight="1" x14ac:dyDescent="0.25">
      <c r="A17" s="124" t="s">
        <v>59</v>
      </c>
      <c r="B17" s="112">
        <v>0.69599999999999995</v>
      </c>
      <c r="C17" s="48">
        <v>2</v>
      </c>
      <c r="D17" s="49">
        <v>9</v>
      </c>
      <c r="E17" s="15">
        <v>10</v>
      </c>
      <c r="F17" s="60">
        <v>1</v>
      </c>
      <c r="G17" s="61">
        <v>1</v>
      </c>
      <c r="H17" s="47">
        <v>-0.84099999999999997</v>
      </c>
      <c r="I17" s="48">
        <v>5</v>
      </c>
      <c r="J17" s="61">
        <v>18</v>
      </c>
      <c r="K17" s="15">
        <v>8</v>
      </c>
      <c r="L17" s="15">
        <v>4</v>
      </c>
      <c r="M17" s="15">
        <v>28</v>
      </c>
      <c r="N17" s="34">
        <v>16</v>
      </c>
      <c r="O17" s="47">
        <v>0.63800000000000001</v>
      </c>
      <c r="P17" s="48">
        <v>3</v>
      </c>
      <c r="Q17" s="49">
        <v>5</v>
      </c>
      <c r="R17" s="15">
        <v>10</v>
      </c>
      <c r="S17" s="60">
        <v>1</v>
      </c>
      <c r="T17" s="61">
        <v>1</v>
      </c>
      <c r="U17" s="47">
        <v>1.7649999999999999</v>
      </c>
      <c r="V17" s="48">
        <v>1</v>
      </c>
      <c r="W17" s="61">
        <v>2</v>
      </c>
      <c r="X17" s="15">
        <v>5</v>
      </c>
      <c r="Y17" s="15">
        <v>2</v>
      </c>
      <c r="Z17" s="15">
        <v>8</v>
      </c>
      <c r="AA17" s="34">
        <v>3</v>
      </c>
      <c r="AB17" s="47">
        <v>0.88900000000000001</v>
      </c>
      <c r="AC17" s="48">
        <v>4</v>
      </c>
      <c r="AD17" s="49">
        <v>9</v>
      </c>
      <c r="AE17" s="15">
        <v>9</v>
      </c>
      <c r="AF17" s="60">
        <v>2</v>
      </c>
      <c r="AG17" s="61">
        <v>5</v>
      </c>
      <c r="AH17" s="47">
        <v>-0.21099999999999999</v>
      </c>
      <c r="AI17" s="48">
        <v>6</v>
      </c>
      <c r="AJ17" s="61">
        <v>21</v>
      </c>
      <c r="AK17" s="15">
        <v>12</v>
      </c>
      <c r="AL17" s="15">
        <v>3</v>
      </c>
      <c r="AM17" s="15">
        <v>35</v>
      </c>
      <c r="AN17" s="34">
        <v>12</v>
      </c>
      <c r="AO17" s="47">
        <v>0.64400000000000002</v>
      </c>
      <c r="AP17" s="48">
        <v>1</v>
      </c>
      <c r="AQ17" s="49">
        <v>2</v>
      </c>
      <c r="AR17" s="15">
        <v>8</v>
      </c>
      <c r="AS17" s="60">
        <v>4</v>
      </c>
      <c r="AT17" s="61">
        <v>13</v>
      </c>
      <c r="AU17" s="47">
        <v>0</v>
      </c>
      <c r="AV17" s="48">
        <v>3</v>
      </c>
      <c r="AW17" s="61">
        <v>8</v>
      </c>
      <c r="AX17" s="15">
        <v>8</v>
      </c>
      <c r="AY17" s="15">
        <v>3</v>
      </c>
      <c r="AZ17" s="15">
        <v>23</v>
      </c>
      <c r="BA17" s="354">
        <v>12</v>
      </c>
      <c r="BB17" s="137">
        <v>0.63600000000000001</v>
      </c>
      <c r="BC17" s="48">
        <v>6</v>
      </c>
      <c r="BD17" s="49">
        <v>15</v>
      </c>
      <c r="BE17" s="15">
        <v>9</v>
      </c>
      <c r="BF17" s="60">
        <v>3</v>
      </c>
      <c r="BG17" s="61">
        <v>7</v>
      </c>
      <c r="BH17" s="47">
        <v>-1.111</v>
      </c>
      <c r="BI17" s="48">
        <v>5</v>
      </c>
      <c r="BJ17" s="61">
        <v>19</v>
      </c>
      <c r="BK17" s="15">
        <v>14</v>
      </c>
      <c r="BL17" s="15">
        <v>6</v>
      </c>
      <c r="BM17" s="15">
        <v>41</v>
      </c>
      <c r="BN17" s="34">
        <v>17</v>
      </c>
      <c r="BO17" s="112">
        <v>-6.4000000000000001E-2</v>
      </c>
      <c r="BP17" s="48">
        <v>3</v>
      </c>
      <c r="BQ17" s="49">
        <v>11</v>
      </c>
      <c r="BR17" s="15">
        <v>9</v>
      </c>
      <c r="BS17" s="60">
        <v>2</v>
      </c>
      <c r="BT17" s="61">
        <v>8</v>
      </c>
      <c r="BU17" s="47">
        <v>-9.4E-2</v>
      </c>
      <c r="BV17" s="48">
        <v>5</v>
      </c>
      <c r="BW17" s="61">
        <v>19</v>
      </c>
      <c r="BX17" s="15">
        <v>10</v>
      </c>
      <c r="BY17" s="15">
        <v>4</v>
      </c>
      <c r="BZ17" s="15">
        <v>38</v>
      </c>
      <c r="CA17" s="34">
        <v>16</v>
      </c>
      <c r="CB17" s="47">
        <v>0</v>
      </c>
      <c r="CC17" s="48">
        <v>1</v>
      </c>
      <c r="CD17" s="49">
        <v>1</v>
      </c>
      <c r="CE17" s="15">
        <v>10</v>
      </c>
      <c r="CF17" s="60">
        <v>1</v>
      </c>
      <c r="CG17" s="61">
        <v>1</v>
      </c>
      <c r="CH17" s="47">
        <v>0</v>
      </c>
      <c r="CI17" s="48">
        <v>2</v>
      </c>
      <c r="CJ17" s="61">
        <v>3</v>
      </c>
      <c r="CK17" s="15">
        <v>4</v>
      </c>
      <c r="CL17" s="15">
        <v>1</v>
      </c>
      <c r="CM17" s="15">
        <v>5</v>
      </c>
      <c r="CN17" s="34">
        <v>1</v>
      </c>
      <c r="CO17" s="47">
        <v>0.82799999999999996</v>
      </c>
      <c r="CP17" s="48">
        <v>5</v>
      </c>
      <c r="CQ17" s="49">
        <v>15</v>
      </c>
      <c r="CR17" s="15">
        <v>10</v>
      </c>
      <c r="CS17" s="60">
        <v>1</v>
      </c>
      <c r="CT17" s="61">
        <v>1</v>
      </c>
      <c r="CU17" s="47">
        <v>0.55600000000000005</v>
      </c>
      <c r="CV17" s="48">
        <v>6</v>
      </c>
      <c r="CW17" s="61">
        <v>19</v>
      </c>
      <c r="CX17" s="15">
        <v>12</v>
      </c>
      <c r="CY17" s="15">
        <v>5</v>
      </c>
      <c r="CZ17" s="15">
        <v>35</v>
      </c>
      <c r="DA17" s="34">
        <v>18</v>
      </c>
      <c r="DB17" s="47">
        <v>0.78600000000000003</v>
      </c>
      <c r="DC17" s="48">
        <v>3</v>
      </c>
      <c r="DD17" s="49">
        <v>17</v>
      </c>
      <c r="DE17" s="15">
        <v>7</v>
      </c>
      <c r="DF17" s="60">
        <v>4</v>
      </c>
      <c r="DG17" s="61">
        <v>11</v>
      </c>
      <c r="DH17" s="47">
        <v>1.091</v>
      </c>
      <c r="DI17" s="48">
        <v>1</v>
      </c>
      <c r="DJ17" s="61">
        <v>7</v>
      </c>
      <c r="DK17" s="15">
        <v>8</v>
      </c>
      <c r="DL17" s="15">
        <v>1</v>
      </c>
      <c r="DM17" s="15">
        <v>35</v>
      </c>
      <c r="DN17" s="34">
        <v>11</v>
      </c>
      <c r="DO17" s="47">
        <v>0.83199999999999996</v>
      </c>
      <c r="DP17" s="48">
        <v>1</v>
      </c>
      <c r="DQ17" s="49">
        <v>5</v>
      </c>
      <c r="DR17" s="15">
        <v>7</v>
      </c>
      <c r="DS17" s="60">
        <v>1</v>
      </c>
      <c r="DT17" s="61">
        <v>5</v>
      </c>
      <c r="DU17" s="47">
        <v>1.0369999999999999</v>
      </c>
      <c r="DV17" s="48">
        <v>1</v>
      </c>
      <c r="DW17" s="61">
        <v>2</v>
      </c>
      <c r="DX17" s="15">
        <v>3</v>
      </c>
      <c r="DY17" s="15">
        <v>1</v>
      </c>
      <c r="DZ17" s="15">
        <v>12</v>
      </c>
      <c r="EA17" s="34">
        <v>3</v>
      </c>
      <c r="EB17" s="47">
        <v>0.874</v>
      </c>
      <c r="EC17" s="48">
        <v>1</v>
      </c>
      <c r="ED17" s="49">
        <v>3</v>
      </c>
      <c r="EE17" s="15">
        <v>7</v>
      </c>
      <c r="EF17" s="60">
        <v>1</v>
      </c>
      <c r="EG17" s="61">
        <v>5</v>
      </c>
      <c r="EH17" s="47">
        <v>0.15</v>
      </c>
      <c r="EI17" s="48">
        <v>1</v>
      </c>
      <c r="EJ17" s="61">
        <v>9</v>
      </c>
      <c r="EK17" s="15">
        <v>3</v>
      </c>
      <c r="EL17" s="15">
        <v>1</v>
      </c>
      <c r="EM17" s="15">
        <v>17</v>
      </c>
      <c r="EN17" s="34">
        <v>4</v>
      </c>
      <c r="EO17" s="47">
        <v>0.77800000000000002</v>
      </c>
      <c r="EP17" s="48">
        <v>5</v>
      </c>
      <c r="EQ17" s="49">
        <v>18</v>
      </c>
      <c r="ER17" s="15">
        <v>6</v>
      </c>
      <c r="ES17" s="60">
        <v>3</v>
      </c>
      <c r="ET17" s="61">
        <v>12</v>
      </c>
      <c r="EU17" s="47">
        <v>0.64400000000000002</v>
      </c>
      <c r="EV17" s="48">
        <v>3</v>
      </c>
      <c r="EW17" s="61">
        <v>12</v>
      </c>
      <c r="EX17" s="15">
        <v>11</v>
      </c>
      <c r="EY17" s="15">
        <v>3</v>
      </c>
      <c r="EZ17" s="15">
        <v>42</v>
      </c>
      <c r="FA17" s="34">
        <v>14</v>
      </c>
      <c r="FB17" s="47">
        <v>0.74399999999999999</v>
      </c>
      <c r="FC17" s="48">
        <v>5</v>
      </c>
      <c r="FD17" s="49">
        <v>16</v>
      </c>
      <c r="FE17" s="15">
        <v>10</v>
      </c>
      <c r="FF17" s="60">
        <v>1</v>
      </c>
      <c r="FG17" s="61">
        <v>1</v>
      </c>
      <c r="FH17" s="47">
        <v>2.5999999999999999E-2</v>
      </c>
      <c r="FI17" s="48">
        <v>6</v>
      </c>
      <c r="FJ17" s="61">
        <v>20</v>
      </c>
      <c r="FK17" s="15">
        <v>12</v>
      </c>
      <c r="FL17" s="15">
        <v>6</v>
      </c>
      <c r="FM17" s="15">
        <v>37</v>
      </c>
      <c r="FN17" s="34">
        <v>19</v>
      </c>
      <c r="FO17" s="311">
        <f t="shared" si="16"/>
        <v>8.2810000000000006</v>
      </c>
      <c r="FP17" s="263">
        <f>RANK(FO17,FO16:FO21,0)</f>
        <v>2</v>
      </c>
      <c r="FQ17" s="264">
        <f>RANK(FO17,(FO5:FO7,FO9:FO14,FO16:FO21,FO23:FO29),0)</f>
        <v>7</v>
      </c>
      <c r="FR17" s="316">
        <f t="shared" si="17"/>
        <v>112</v>
      </c>
      <c r="FS17" s="280">
        <f>RANK(FR17,FR16:FR21,0)</f>
        <v>2</v>
      </c>
      <c r="FT17" s="281">
        <f>RANK(FR17,(FR5:FR7,FR9:FR14,FR16:FR21,FR23:FR29),0)</f>
        <v>7</v>
      </c>
      <c r="FU17" s="249">
        <f t="shared" si="18"/>
        <v>3.012</v>
      </c>
      <c r="FV17" s="282">
        <f>RANK(FU17,FU16:FU21,0)</f>
        <v>6</v>
      </c>
      <c r="FW17" s="283">
        <f>RANK(FU17,(FU5:FU7,FU9:FU14,FU16:FU21,FU23:FU29),0)</f>
        <v>20</v>
      </c>
      <c r="FX17" s="267">
        <f t="shared" si="19"/>
        <v>10</v>
      </c>
      <c r="FY17" s="267">
        <f>RANK(FX17,FX16:FX21,1)</f>
        <v>3</v>
      </c>
      <c r="FZ17" s="267">
        <f t="shared" si="20"/>
        <v>34</v>
      </c>
      <c r="GA17" s="268">
        <f>RANK(FZ17,(FZ5,FZ6,FZ7,FZ9,FZ10,FZ11,FZ18,FZ19,FZ12,FZ20,FZ13,FZ23,FZ24,FZ16,FZ25,FZ17,FZ26,FZ27,FZ21,FZ28,FZ29,FZ14),1)</f>
        <v>10</v>
      </c>
      <c r="GB17" s="14">
        <f t="shared" si="21"/>
        <v>3.3119999999999998</v>
      </c>
      <c r="GC17" s="15">
        <f>RANK(GB17,GB16:GB21,0)</f>
        <v>2</v>
      </c>
      <c r="GD17" s="7">
        <f t="shared" si="22"/>
        <v>33.6</v>
      </c>
      <c r="GE17" s="15">
        <f>RANK(GD17,GD16:GD21,0)</f>
        <v>2</v>
      </c>
      <c r="GF17" s="25">
        <f t="shared" si="23"/>
        <v>0.90400000000000003</v>
      </c>
      <c r="GG17" s="15">
        <f>RANK(GF17,GF16:GF21,0)</f>
        <v>6</v>
      </c>
      <c r="GH17" s="15">
        <f t="shared" si="24"/>
        <v>10</v>
      </c>
      <c r="GI17" s="17">
        <f>RANK(GH17,GH16:GH21,1)</f>
        <v>3</v>
      </c>
      <c r="GJ17" s="124" t="s">
        <v>59</v>
      </c>
    </row>
    <row r="18" spans="1:192" s="85" customFormat="1" ht="13.5" customHeight="1" x14ac:dyDescent="0.25">
      <c r="A18" s="125" t="s">
        <v>52</v>
      </c>
      <c r="B18" s="113">
        <v>0.68200000000000005</v>
      </c>
      <c r="C18" s="51">
        <v>4</v>
      </c>
      <c r="D18" s="52">
        <v>13</v>
      </c>
      <c r="E18" s="4">
        <v>10</v>
      </c>
      <c r="F18" s="52">
        <v>1</v>
      </c>
      <c r="G18" s="52">
        <v>1</v>
      </c>
      <c r="H18" s="50">
        <v>-0.92600000000000005</v>
      </c>
      <c r="I18" s="51">
        <v>6</v>
      </c>
      <c r="J18" s="52">
        <v>19</v>
      </c>
      <c r="K18" s="4">
        <v>11</v>
      </c>
      <c r="L18" s="4">
        <v>6</v>
      </c>
      <c r="M18" s="4">
        <v>33</v>
      </c>
      <c r="N18" s="32">
        <v>19</v>
      </c>
      <c r="O18" s="50">
        <v>0.62</v>
      </c>
      <c r="P18" s="51">
        <v>4</v>
      </c>
      <c r="Q18" s="52">
        <v>7</v>
      </c>
      <c r="R18" s="4">
        <v>10</v>
      </c>
      <c r="S18" s="52">
        <v>1</v>
      </c>
      <c r="T18" s="52">
        <v>1</v>
      </c>
      <c r="U18" s="50">
        <v>0.78300000000000003</v>
      </c>
      <c r="V18" s="51">
        <v>3</v>
      </c>
      <c r="W18" s="52">
        <v>6</v>
      </c>
      <c r="X18" s="4">
        <v>8</v>
      </c>
      <c r="Y18" s="4">
        <v>3</v>
      </c>
      <c r="Z18" s="4">
        <v>14</v>
      </c>
      <c r="AA18" s="32">
        <v>6</v>
      </c>
      <c r="AB18" s="50">
        <v>0.97499999999999998</v>
      </c>
      <c r="AC18" s="51">
        <v>2</v>
      </c>
      <c r="AD18" s="52">
        <v>4</v>
      </c>
      <c r="AE18" s="4">
        <v>9</v>
      </c>
      <c r="AF18" s="52">
        <v>2</v>
      </c>
      <c r="AG18" s="52">
        <v>5</v>
      </c>
      <c r="AH18" s="50">
        <v>0.158</v>
      </c>
      <c r="AI18" s="51">
        <v>3</v>
      </c>
      <c r="AJ18" s="52">
        <v>8</v>
      </c>
      <c r="AK18" s="4">
        <v>7</v>
      </c>
      <c r="AL18" s="4">
        <v>2</v>
      </c>
      <c r="AM18" s="4">
        <v>17</v>
      </c>
      <c r="AN18" s="32">
        <v>4</v>
      </c>
      <c r="AO18" s="50">
        <v>0.63700000000000001</v>
      </c>
      <c r="AP18" s="51">
        <v>3</v>
      </c>
      <c r="AQ18" s="52">
        <v>9</v>
      </c>
      <c r="AR18" s="4">
        <v>9</v>
      </c>
      <c r="AS18" s="52">
        <v>2</v>
      </c>
      <c r="AT18" s="52">
        <v>5</v>
      </c>
      <c r="AU18" s="50">
        <v>1E-3</v>
      </c>
      <c r="AV18" s="51">
        <v>2</v>
      </c>
      <c r="AW18" s="52">
        <v>6</v>
      </c>
      <c r="AX18" s="4">
        <v>7</v>
      </c>
      <c r="AY18" s="4">
        <v>2</v>
      </c>
      <c r="AZ18" s="4">
        <v>20</v>
      </c>
      <c r="BA18" s="351">
        <v>7</v>
      </c>
      <c r="BB18" s="359">
        <v>0.65400000000000003</v>
      </c>
      <c r="BC18" s="51">
        <v>2</v>
      </c>
      <c r="BD18" s="52">
        <v>7</v>
      </c>
      <c r="BE18" s="4">
        <v>9</v>
      </c>
      <c r="BF18" s="52">
        <v>3</v>
      </c>
      <c r="BG18" s="52">
        <v>7</v>
      </c>
      <c r="BH18" s="50">
        <v>-6.8000000000000005E-2</v>
      </c>
      <c r="BI18" s="51">
        <v>4</v>
      </c>
      <c r="BJ18" s="52">
        <v>17</v>
      </c>
      <c r="BK18" s="4">
        <v>9</v>
      </c>
      <c r="BL18" s="4">
        <v>4</v>
      </c>
      <c r="BM18" s="4">
        <v>31</v>
      </c>
      <c r="BN18" s="32">
        <v>14</v>
      </c>
      <c r="BO18" s="113">
        <v>-6.7000000000000004E-2</v>
      </c>
      <c r="BP18" s="51">
        <v>5</v>
      </c>
      <c r="BQ18" s="52">
        <v>15</v>
      </c>
      <c r="BR18" s="4">
        <v>10</v>
      </c>
      <c r="BS18" s="52">
        <v>1</v>
      </c>
      <c r="BT18" s="52">
        <v>1</v>
      </c>
      <c r="BU18" s="50">
        <v>-0.152</v>
      </c>
      <c r="BV18" s="51">
        <v>6</v>
      </c>
      <c r="BW18" s="52">
        <v>21</v>
      </c>
      <c r="BX18" s="4">
        <v>12</v>
      </c>
      <c r="BY18" s="4">
        <v>5</v>
      </c>
      <c r="BZ18" s="4">
        <v>37</v>
      </c>
      <c r="CA18" s="32">
        <v>15</v>
      </c>
      <c r="CB18" s="50">
        <v>-0.06</v>
      </c>
      <c r="CC18" s="51">
        <v>4</v>
      </c>
      <c r="CD18" s="52">
        <v>18</v>
      </c>
      <c r="CE18" s="4">
        <v>9</v>
      </c>
      <c r="CF18" s="52">
        <v>3</v>
      </c>
      <c r="CG18" s="52">
        <v>14</v>
      </c>
      <c r="CH18" s="50">
        <v>0</v>
      </c>
      <c r="CI18" s="51">
        <v>2</v>
      </c>
      <c r="CJ18" s="52">
        <v>3</v>
      </c>
      <c r="CK18" s="4">
        <v>9</v>
      </c>
      <c r="CL18" s="4">
        <v>4</v>
      </c>
      <c r="CM18" s="4">
        <v>35</v>
      </c>
      <c r="CN18" s="32">
        <v>18</v>
      </c>
      <c r="CO18" s="50">
        <v>0.82899999999999996</v>
      </c>
      <c r="CP18" s="51">
        <v>4</v>
      </c>
      <c r="CQ18" s="52">
        <v>14</v>
      </c>
      <c r="CR18" s="4">
        <v>10</v>
      </c>
      <c r="CS18" s="52">
        <v>1</v>
      </c>
      <c r="CT18" s="52">
        <v>1</v>
      </c>
      <c r="CU18" s="50">
        <v>1.486</v>
      </c>
      <c r="CV18" s="51">
        <v>2</v>
      </c>
      <c r="CW18" s="52">
        <v>5</v>
      </c>
      <c r="CX18" s="4">
        <v>7</v>
      </c>
      <c r="CY18" s="4">
        <v>3</v>
      </c>
      <c r="CZ18" s="4">
        <v>20</v>
      </c>
      <c r="DA18" s="32">
        <v>8</v>
      </c>
      <c r="DB18" s="50">
        <v>0.77500000000000002</v>
      </c>
      <c r="DC18" s="51">
        <v>6</v>
      </c>
      <c r="DD18" s="52">
        <v>22</v>
      </c>
      <c r="DE18" s="4">
        <v>6</v>
      </c>
      <c r="DF18" s="52">
        <v>5</v>
      </c>
      <c r="DG18" s="52">
        <v>19</v>
      </c>
      <c r="DH18" s="50">
        <v>0.85499999999999998</v>
      </c>
      <c r="DI18" s="51">
        <v>3</v>
      </c>
      <c r="DJ18" s="52">
        <v>13</v>
      </c>
      <c r="DK18" s="4">
        <v>14</v>
      </c>
      <c r="DL18" s="4">
        <v>6</v>
      </c>
      <c r="DM18" s="4">
        <v>54</v>
      </c>
      <c r="DN18" s="32">
        <v>22</v>
      </c>
      <c r="DO18" s="50">
        <v>0.81200000000000006</v>
      </c>
      <c r="DP18" s="51">
        <v>4</v>
      </c>
      <c r="DQ18" s="52">
        <v>12</v>
      </c>
      <c r="DR18" s="4">
        <v>6</v>
      </c>
      <c r="DS18" s="52">
        <v>2</v>
      </c>
      <c r="DT18" s="52">
        <v>7</v>
      </c>
      <c r="DU18" s="50">
        <v>0.59499999999999997</v>
      </c>
      <c r="DV18" s="51">
        <v>2</v>
      </c>
      <c r="DW18" s="52">
        <v>10</v>
      </c>
      <c r="DX18" s="4">
        <v>8</v>
      </c>
      <c r="DY18" s="4">
        <v>2</v>
      </c>
      <c r="DZ18" s="4">
        <v>29</v>
      </c>
      <c r="EA18" s="32">
        <v>8</v>
      </c>
      <c r="EB18" s="50">
        <v>0.84099999999999997</v>
      </c>
      <c r="EC18" s="51">
        <v>5</v>
      </c>
      <c r="ED18" s="52">
        <v>14</v>
      </c>
      <c r="EE18" s="4">
        <v>6</v>
      </c>
      <c r="EF18" s="52">
        <v>4</v>
      </c>
      <c r="EG18" s="52">
        <v>11</v>
      </c>
      <c r="EH18" s="50">
        <v>6.5000000000000002E-2</v>
      </c>
      <c r="EI18" s="51">
        <v>2</v>
      </c>
      <c r="EJ18" s="52">
        <v>12</v>
      </c>
      <c r="EK18" s="4">
        <v>11</v>
      </c>
      <c r="EL18" s="4">
        <v>4</v>
      </c>
      <c r="EM18" s="4">
        <v>37</v>
      </c>
      <c r="EN18" s="32">
        <v>16</v>
      </c>
      <c r="EO18" s="50">
        <v>0.80600000000000005</v>
      </c>
      <c r="EP18" s="51">
        <v>1</v>
      </c>
      <c r="EQ18" s="52">
        <v>3</v>
      </c>
      <c r="ER18" s="4">
        <v>9</v>
      </c>
      <c r="ES18" s="52">
        <v>1</v>
      </c>
      <c r="ET18" s="52">
        <v>2</v>
      </c>
      <c r="EU18" s="50">
        <v>1.4570000000000001</v>
      </c>
      <c r="EV18" s="51">
        <v>1</v>
      </c>
      <c r="EW18" s="52">
        <v>4</v>
      </c>
      <c r="EX18" s="4">
        <v>3</v>
      </c>
      <c r="EY18" s="4">
        <v>1</v>
      </c>
      <c r="EZ18" s="4">
        <v>9</v>
      </c>
      <c r="FA18" s="32">
        <v>2</v>
      </c>
      <c r="FB18" s="50">
        <v>0.622</v>
      </c>
      <c r="FC18" s="51">
        <v>6</v>
      </c>
      <c r="FD18" s="52">
        <v>22</v>
      </c>
      <c r="FE18" s="4">
        <v>10</v>
      </c>
      <c r="FF18" s="52">
        <v>1</v>
      </c>
      <c r="FG18" s="52">
        <v>1</v>
      </c>
      <c r="FH18" s="50">
        <v>2.6829999999999998</v>
      </c>
      <c r="FI18" s="51">
        <v>2</v>
      </c>
      <c r="FJ18" s="52">
        <v>3</v>
      </c>
      <c r="FK18" s="4">
        <v>9</v>
      </c>
      <c r="FL18" s="4">
        <v>3</v>
      </c>
      <c r="FM18" s="4">
        <v>26</v>
      </c>
      <c r="FN18" s="32">
        <v>14</v>
      </c>
      <c r="FO18" s="307">
        <f t="shared" si="16"/>
        <v>8.1259999999999994</v>
      </c>
      <c r="FP18" s="269">
        <f>RANK(FO18,FO16:FO21,0)</f>
        <v>4</v>
      </c>
      <c r="FQ18" s="270">
        <f>RANK(FO18,(FO5:FO7,FO9:FO14,FO16:FO21,FO23:FO29),0)</f>
        <v>11</v>
      </c>
      <c r="FR18" s="248">
        <f t="shared" si="17"/>
        <v>113</v>
      </c>
      <c r="FS18" s="271">
        <f>RANK(FR18,FR16:FR21,0)</f>
        <v>1</v>
      </c>
      <c r="FT18" s="271">
        <f>RANK(FR18,(FR5:FR7,FR9:FR14,FR16:FR21,FR23:FR29),0)</f>
        <v>5</v>
      </c>
      <c r="FU18" s="272">
        <f t="shared" si="18"/>
        <v>6.9370000000000003</v>
      </c>
      <c r="FV18" s="273">
        <f>RANK(FU18,FU16:FU21,0)</f>
        <v>2</v>
      </c>
      <c r="FW18" s="273">
        <f>RANK(FU18,(FU5:FU7,FU9:FU14,FU16:FU21,FU23:FU29),0)</f>
        <v>5</v>
      </c>
      <c r="FX18" s="251">
        <f t="shared" si="19"/>
        <v>7</v>
      </c>
      <c r="FY18" s="251">
        <f>RANK(FX18,FX16:FX21,1)</f>
        <v>2</v>
      </c>
      <c r="FZ18" s="251">
        <f t="shared" si="20"/>
        <v>21</v>
      </c>
      <c r="GA18" s="252">
        <f>RANK(FZ18,(FZ5,FZ6,FZ7,FZ9,FZ10,FZ11,FZ18,FZ19,FZ12,FZ20,FZ13,FZ23,FZ24,FZ16,FZ25,FZ17,FZ26,FZ27,FZ21,FZ28,FZ29,FZ14),1)</f>
        <v>6</v>
      </c>
      <c r="GB18" s="3">
        <f t="shared" si="21"/>
        <v>3.25</v>
      </c>
      <c r="GC18" s="4">
        <f>RANK(GB18,GB16:GB21,0)</f>
        <v>4</v>
      </c>
      <c r="GD18" s="13">
        <f t="shared" si="22"/>
        <v>33.9</v>
      </c>
      <c r="GE18" s="4">
        <f>RANK(GD18,GD16:GD21,0)</f>
        <v>1</v>
      </c>
      <c r="GF18" s="23">
        <f t="shared" si="23"/>
        <v>2.081</v>
      </c>
      <c r="GG18" s="4">
        <f>RANK(GF18,GF16:GF21,0)</f>
        <v>2</v>
      </c>
      <c r="GH18" s="8">
        <f t="shared" si="24"/>
        <v>7</v>
      </c>
      <c r="GI18" s="6">
        <f>RANK(GH18,GH16:GH21,1)</f>
        <v>2</v>
      </c>
      <c r="GJ18" s="125" t="s">
        <v>52</v>
      </c>
    </row>
    <row r="19" spans="1:192" s="85" customFormat="1" ht="13.5" customHeight="1" x14ac:dyDescent="0.25">
      <c r="A19" s="126" t="s">
        <v>53</v>
      </c>
      <c r="B19" s="112">
        <v>0.68200000000000005</v>
      </c>
      <c r="C19" s="48">
        <v>4</v>
      </c>
      <c r="D19" s="49">
        <v>13</v>
      </c>
      <c r="E19" s="10">
        <v>10</v>
      </c>
      <c r="F19" s="46">
        <v>1</v>
      </c>
      <c r="G19" s="46">
        <v>1</v>
      </c>
      <c r="H19" s="47">
        <v>0.17299999999999999</v>
      </c>
      <c r="I19" s="48">
        <v>2</v>
      </c>
      <c r="J19" s="49">
        <v>6</v>
      </c>
      <c r="K19" s="15">
        <v>7</v>
      </c>
      <c r="L19" s="15">
        <v>2</v>
      </c>
      <c r="M19" s="15">
        <v>20</v>
      </c>
      <c r="N19" s="34">
        <v>9</v>
      </c>
      <c r="O19" s="47">
        <v>0.55400000000000005</v>
      </c>
      <c r="P19" s="48">
        <v>5</v>
      </c>
      <c r="Q19" s="49">
        <v>13</v>
      </c>
      <c r="R19" s="10">
        <v>10</v>
      </c>
      <c r="S19" s="46">
        <v>1</v>
      </c>
      <c r="T19" s="46">
        <v>1</v>
      </c>
      <c r="U19" s="47">
        <v>0.20799999999999999</v>
      </c>
      <c r="V19" s="48">
        <v>4</v>
      </c>
      <c r="W19" s="49">
        <v>9</v>
      </c>
      <c r="X19" s="15">
        <v>10</v>
      </c>
      <c r="Y19" s="15">
        <v>5</v>
      </c>
      <c r="Z19" s="15">
        <v>23</v>
      </c>
      <c r="AA19" s="34">
        <v>12</v>
      </c>
      <c r="AB19" s="47">
        <v>1.2050000000000001</v>
      </c>
      <c r="AC19" s="48">
        <v>1</v>
      </c>
      <c r="AD19" s="49">
        <v>2</v>
      </c>
      <c r="AE19" s="10">
        <v>10</v>
      </c>
      <c r="AF19" s="46">
        <v>1</v>
      </c>
      <c r="AG19" s="46">
        <v>1</v>
      </c>
      <c r="AH19" s="47">
        <v>3.0179999999999998</v>
      </c>
      <c r="AI19" s="48">
        <v>1</v>
      </c>
      <c r="AJ19" s="49">
        <v>2</v>
      </c>
      <c r="AK19" s="15">
        <v>3</v>
      </c>
      <c r="AL19" s="15">
        <v>1</v>
      </c>
      <c r="AM19" s="15">
        <v>5</v>
      </c>
      <c r="AN19" s="34">
        <v>1</v>
      </c>
      <c r="AO19" s="47">
        <v>0.63900000000000001</v>
      </c>
      <c r="AP19" s="48">
        <v>2</v>
      </c>
      <c r="AQ19" s="49">
        <v>6</v>
      </c>
      <c r="AR19" s="10">
        <v>10</v>
      </c>
      <c r="AS19" s="46">
        <v>1</v>
      </c>
      <c r="AT19" s="46">
        <v>1</v>
      </c>
      <c r="AU19" s="47">
        <v>2E-3</v>
      </c>
      <c r="AV19" s="48">
        <v>1</v>
      </c>
      <c r="AW19" s="49">
        <v>5</v>
      </c>
      <c r="AX19" s="15">
        <v>4</v>
      </c>
      <c r="AY19" s="15">
        <v>1</v>
      </c>
      <c r="AZ19" s="15">
        <v>12</v>
      </c>
      <c r="BA19" s="354">
        <v>1</v>
      </c>
      <c r="BB19" s="137">
        <v>0.63800000000000001</v>
      </c>
      <c r="BC19" s="48">
        <v>4</v>
      </c>
      <c r="BD19" s="49">
        <v>13</v>
      </c>
      <c r="BE19" s="10">
        <v>9</v>
      </c>
      <c r="BF19" s="46">
        <v>3</v>
      </c>
      <c r="BG19" s="46">
        <v>7</v>
      </c>
      <c r="BH19" s="47">
        <v>0.71399999999999997</v>
      </c>
      <c r="BI19" s="48">
        <v>1</v>
      </c>
      <c r="BJ19" s="49">
        <v>5</v>
      </c>
      <c r="BK19" s="15">
        <v>8</v>
      </c>
      <c r="BL19" s="15">
        <v>3</v>
      </c>
      <c r="BM19" s="15">
        <v>25</v>
      </c>
      <c r="BN19" s="34">
        <v>12</v>
      </c>
      <c r="BO19" s="112">
        <v>-6.0999999999999999E-2</v>
      </c>
      <c r="BP19" s="48">
        <v>2</v>
      </c>
      <c r="BQ19" s="49">
        <v>7</v>
      </c>
      <c r="BR19" s="10">
        <v>9</v>
      </c>
      <c r="BS19" s="46">
        <v>2</v>
      </c>
      <c r="BT19" s="46">
        <v>8</v>
      </c>
      <c r="BU19" s="47">
        <v>0.21099999999999999</v>
      </c>
      <c r="BV19" s="48">
        <v>1</v>
      </c>
      <c r="BW19" s="49">
        <v>1</v>
      </c>
      <c r="BX19" s="15">
        <v>5</v>
      </c>
      <c r="BY19" s="15">
        <v>1</v>
      </c>
      <c r="BZ19" s="15">
        <v>16</v>
      </c>
      <c r="CA19" s="34">
        <v>5</v>
      </c>
      <c r="CB19" s="47">
        <v>-0.11899999999999999</v>
      </c>
      <c r="CC19" s="48">
        <v>6</v>
      </c>
      <c r="CD19" s="49">
        <v>22</v>
      </c>
      <c r="CE19" s="10">
        <v>7</v>
      </c>
      <c r="CF19" s="46">
        <v>6</v>
      </c>
      <c r="CG19" s="46">
        <v>22</v>
      </c>
      <c r="CH19" s="47">
        <v>0</v>
      </c>
      <c r="CI19" s="48">
        <v>2</v>
      </c>
      <c r="CJ19" s="49">
        <v>3</v>
      </c>
      <c r="CK19" s="15">
        <v>14</v>
      </c>
      <c r="CL19" s="15">
        <v>5</v>
      </c>
      <c r="CM19" s="15">
        <v>47</v>
      </c>
      <c r="CN19" s="34">
        <v>21</v>
      </c>
      <c r="CO19" s="47">
        <v>0.84299999999999997</v>
      </c>
      <c r="CP19" s="48">
        <v>2</v>
      </c>
      <c r="CQ19" s="49">
        <v>8</v>
      </c>
      <c r="CR19" s="10">
        <v>10</v>
      </c>
      <c r="CS19" s="46">
        <v>1</v>
      </c>
      <c r="CT19" s="46">
        <v>1</v>
      </c>
      <c r="CU19" s="47">
        <v>1.494</v>
      </c>
      <c r="CV19" s="48">
        <v>1</v>
      </c>
      <c r="CW19" s="49">
        <v>4</v>
      </c>
      <c r="CX19" s="15">
        <v>4</v>
      </c>
      <c r="CY19" s="15">
        <v>1</v>
      </c>
      <c r="CZ19" s="15">
        <v>13</v>
      </c>
      <c r="DA19" s="34">
        <v>3</v>
      </c>
      <c r="DB19" s="47">
        <v>0.79800000000000004</v>
      </c>
      <c r="DC19" s="48">
        <v>2</v>
      </c>
      <c r="DD19" s="49">
        <v>9</v>
      </c>
      <c r="DE19" s="10">
        <v>8</v>
      </c>
      <c r="DF19" s="46">
        <v>2</v>
      </c>
      <c r="DG19" s="46">
        <v>6</v>
      </c>
      <c r="DH19" s="47">
        <v>0.35299999999999998</v>
      </c>
      <c r="DI19" s="48">
        <v>4</v>
      </c>
      <c r="DJ19" s="49">
        <v>16</v>
      </c>
      <c r="DK19" s="15">
        <v>8</v>
      </c>
      <c r="DL19" s="15">
        <v>1</v>
      </c>
      <c r="DM19" s="15">
        <v>31</v>
      </c>
      <c r="DN19" s="34">
        <v>10</v>
      </c>
      <c r="DO19" s="47">
        <v>0.81799999999999995</v>
      </c>
      <c r="DP19" s="48">
        <v>3</v>
      </c>
      <c r="DQ19" s="49">
        <v>11</v>
      </c>
      <c r="DR19" s="10">
        <v>5</v>
      </c>
      <c r="DS19" s="46">
        <v>4</v>
      </c>
      <c r="DT19" s="46">
        <v>15</v>
      </c>
      <c r="DU19" s="47">
        <v>0.193</v>
      </c>
      <c r="DV19" s="48">
        <v>5</v>
      </c>
      <c r="DW19" s="49">
        <v>17</v>
      </c>
      <c r="DX19" s="15">
        <v>12</v>
      </c>
      <c r="DY19" s="15">
        <v>4</v>
      </c>
      <c r="DZ19" s="15">
        <v>43</v>
      </c>
      <c r="EA19" s="34">
        <v>17</v>
      </c>
      <c r="EB19" s="47">
        <v>0.84399999999999997</v>
      </c>
      <c r="EC19" s="48">
        <v>4</v>
      </c>
      <c r="ED19" s="49">
        <v>12</v>
      </c>
      <c r="EE19" s="10">
        <v>6</v>
      </c>
      <c r="EF19" s="46">
        <v>4</v>
      </c>
      <c r="EG19" s="46">
        <v>11</v>
      </c>
      <c r="EH19" s="47">
        <v>0</v>
      </c>
      <c r="EI19" s="48">
        <v>3</v>
      </c>
      <c r="EJ19" s="49">
        <v>15</v>
      </c>
      <c r="EK19" s="15">
        <v>11</v>
      </c>
      <c r="EL19" s="15">
        <v>4</v>
      </c>
      <c r="EM19" s="15">
        <v>38</v>
      </c>
      <c r="EN19" s="34">
        <v>17</v>
      </c>
      <c r="EO19" s="47">
        <v>0.78400000000000003</v>
      </c>
      <c r="EP19" s="48">
        <v>4</v>
      </c>
      <c r="EQ19" s="49">
        <v>16</v>
      </c>
      <c r="ER19" s="10">
        <v>5</v>
      </c>
      <c r="ES19" s="46">
        <v>4</v>
      </c>
      <c r="ET19" s="46">
        <v>14</v>
      </c>
      <c r="EU19" s="47">
        <v>0.28100000000000003</v>
      </c>
      <c r="EV19" s="48">
        <v>5</v>
      </c>
      <c r="EW19" s="49">
        <v>17</v>
      </c>
      <c r="EX19" s="15">
        <v>13</v>
      </c>
      <c r="EY19" s="15">
        <v>5</v>
      </c>
      <c r="EZ19" s="15">
        <v>47</v>
      </c>
      <c r="FA19" s="34">
        <v>16</v>
      </c>
      <c r="FB19" s="47">
        <v>0.76100000000000001</v>
      </c>
      <c r="FC19" s="48">
        <v>4</v>
      </c>
      <c r="FD19" s="49">
        <v>13</v>
      </c>
      <c r="FE19" s="10">
        <v>10</v>
      </c>
      <c r="FF19" s="46">
        <v>1</v>
      </c>
      <c r="FG19" s="46">
        <v>1</v>
      </c>
      <c r="FH19" s="47">
        <v>1.53</v>
      </c>
      <c r="FI19" s="48">
        <v>4</v>
      </c>
      <c r="FJ19" s="49">
        <v>8</v>
      </c>
      <c r="FK19" s="15">
        <v>9</v>
      </c>
      <c r="FL19" s="15">
        <v>3</v>
      </c>
      <c r="FM19" s="15">
        <v>22</v>
      </c>
      <c r="FN19" s="34">
        <v>8</v>
      </c>
      <c r="FO19" s="311">
        <f t="shared" si="16"/>
        <v>8.3859999999999992</v>
      </c>
      <c r="FP19" s="263">
        <f>RANK(FO19,FO16:FO21,0)</f>
        <v>1</v>
      </c>
      <c r="FQ19" s="264">
        <f>RANK(FO19,(FO5:FO7,FO9:FO14,FO16:FO21,FO23:FO29),0)</f>
        <v>3</v>
      </c>
      <c r="FR19" s="316">
        <f t="shared" si="17"/>
        <v>109</v>
      </c>
      <c r="FS19" s="265">
        <f>RANK(FR19,FR16:FR21,0)</f>
        <v>4</v>
      </c>
      <c r="FT19" s="265">
        <f>RANK(FR19,(FR5:FR7,FR9:FR14,FR16:FR21,FR23:FR29),0)</f>
        <v>13</v>
      </c>
      <c r="FU19" s="249">
        <f t="shared" si="18"/>
        <v>8.1769999999999996</v>
      </c>
      <c r="FV19" s="266">
        <f>RANK(FU19,FU16:FU21,0)</f>
        <v>1</v>
      </c>
      <c r="FW19" s="266">
        <f>RANK(FU19,(FU5:FU7,FU9:FU14,FU16:FU21,FU23:FU29),0)</f>
        <v>2</v>
      </c>
      <c r="FX19" s="267">
        <f t="shared" si="19"/>
        <v>6</v>
      </c>
      <c r="FY19" s="267">
        <f>RANK(FX19,FX16:FX21,1)</f>
        <v>1</v>
      </c>
      <c r="FZ19" s="267">
        <f t="shared" si="20"/>
        <v>18</v>
      </c>
      <c r="GA19" s="268">
        <f>RANK(FZ19,(FZ5,FZ6,FZ7,FZ9,FZ10,FZ11,FZ18,FZ19,FZ12,FZ20,FZ13,FZ23,FZ24,FZ16,FZ25,FZ17,FZ26,FZ27,FZ21,FZ28,FZ29,FZ14),1)</f>
        <v>4</v>
      </c>
      <c r="GB19" s="14">
        <f t="shared" si="21"/>
        <v>3.3540000000000001</v>
      </c>
      <c r="GC19" s="15">
        <f>RANK(GB19,GB16:GB21,0)</f>
        <v>1</v>
      </c>
      <c r="GD19" s="7">
        <f t="shared" si="22"/>
        <v>32.700000000000003</v>
      </c>
      <c r="GE19" s="15">
        <f>RANK(GD19,GD16:GD21,0)</f>
        <v>4</v>
      </c>
      <c r="GF19" s="25">
        <f t="shared" si="23"/>
        <v>2.4529999999999998</v>
      </c>
      <c r="GG19" s="15">
        <f>RANK(GF19,GF16:GF21,0)</f>
        <v>1</v>
      </c>
      <c r="GH19" s="16">
        <f t="shared" si="24"/>
        <v>6</v>
      </c>
      <c r="GI19" s="17">
        <f>RANK(GH19,GH16:GH21,1)</f>
        <v>1</v>
      </c>
      <c r="GJ19" s="126" t="s">
        <v>53</v>
      </c>
    </row>
    <row r="20" spans="1:192" s="85" customFormat="1" ht="13.5" customHeight="1" x14ac:dyDescent="0.25">
      <c r="A20" s="125" t="s">
        <v>54</v>
      </c>
      <c r="B20" s="112">
        <v>0.65100000000000002</v>
      </c>
      <c r="C20" s="48">
        <v>6</v>
      </c>
      <c r="D20" s="49">
        <v>21</v>
      </c>
      <c r="E20" s="15">
        <v>10</v>
      </c>
      <c r="F20" s="49">
        <v>1</v>
      </c>
      <c r="G20" s="49">
        <v>1</v>
      </c>
      <c r="H20" s="47">
        <v>0.55900000000000005</v>
      </c>
      <c r="I20" s="48">
        <v>1</v>
      </c>
      <c r="J20" s="49">
        <v>4</v>
      </c>
      <c r="K20" s="15">
        <v>8</v>
      </c>
      <c r="L20" s="15">
        <v>4</v>
      </c>
      <c r="M20" s="15">
        <v>26</v>
      </c>
      <c r="N20" s="34">
        <v>14</v>
      </c>
      <c r="O20" s="47">
        <v>0.67700000000000005</v>
      </c>
      <c r="P20" s="48">
        <v>1</v>
      </c>
      <c r="Q20" s="49">
        <v>1</v>
      </c>
      <c r="R20" s="15">
        <v>10</v>
      </c>
      <c r="S20" s="49">
        <v>1</v>
      </c>
      <c r="T20" s="49">
        <v>1</v>
      </c>
      <c r="U20" s="47">
        <v>1.4670000000000001</v>
      </c>
      <c r="V20" s="48">
        <v>2</v>
      </c>
      <c r="W20" s="49">
        <v>4</v>
      </c>
      <c r="X20" s="15">
        <v>4</v>
      </c>
      <c r="Y20" s="15">
        <v>1</v>
      </c>
      <c r="Z20" s="15">
        <v>6</v>
      </c>
      <c r="AA20" s="34">
        <v>1</v>
      </c>
      <c r="AB20" s="47">
        <v>0.749</v>
      </c>
      <c r="AC20" s="48">
        <v>6</v>
      </c>
      <c r="AD20" s="49">
        <v>14</v>
      </c>
      <c r="AE20" s="15">
        <v>9</v>
      </c>
      <c r="AF20" s="49">
        <v>2</v>
      </c>
      <c r="AG20" s="49">
        <v>5</v>
      </c>
      <c r="AH20" s="47">
        <v>8.7999999999999995E-2</v>
      </c>
      <c r="AI20" s="48">
        <v>4</v>
      </c>
      <c r="AJ20" s="49">
        <v>12</v>
      </c>
      <c r="AK20" s="15">
        <v>12</v>
      </c>
      <c r="AL20" s="15">
        <v>3</v>
      </c>
      <c r="AM20" s="15">
        <v>31</v>
      </c>
      <c r="AN20" s="34">
        <v>10</v>
      </c>
      <c r="AO20" s="47">
        <v>0.63300000000000001</v>
      </c>
      <c r="AP20" s="48">
        <v>5</v>
      </c>
      <c r="AQ20" s="49">
        <v>16</v>
      </c>
      <c r="AR20" s="15">
        <v>7</v>
      </c>
      <c r="AS20" s="49">
        <v>5</v>
      </c>
      <c r="AT20" s="49">
        <v>20</v>
      </c>
      <c r="AU20" s="47">
        <v>-3.0000000000000001E-3</v>
      </c>
      <c r="AV20" s="48">
        <v>5</v>
      </c>
      <c r="AW20" s="49">
        <v>20</v>
      </c>
      <c r="AX20" s="15">
        <v>15</v>
      </c>
      <c r="AY20" s="15">
        <v>5</v>
      </c>
      <c r="AZ20" s="15">
        <v>56</v>
      </c>
      <c r="BA20" s="354">
        <v>21</v>
      </c>
      <c r="BB20" s="137">
        <v>0.66600000000000004</v>
      </c>
      <c r="BC20" s="48">
        <v>1</v>
      </c>
      <c r="BD20" s="49">
        <v>4</v>
      </c>
      <c r="BE20" s="15">
        <v>9</v>
      </c>
      <c r="BF20" s="49">
        <v>3</v>
      </c>
      <c r="BG20" s="49">
        <v>7</v>
      </c>
      <c r="BH20" s="47">
        <v>-1.111</v>
      </c>
      <c r="BI20" s="48">
        <v>5</v>
      </c>
      <c r="BJ20" s="49">
        <v>19</v>
      </c>
      <c r="BK20" s="15">
        <v>9</v>
      </c>
      <c r="BL20" s="15">
        <v>4</v>
      </c>
      <c r="BM20" s="15">
        <v>30</v>
      </c>
      <c r="BN20" s="34">
        <v>13</v>
      </c>
      <c r="BO20" s="112">
        <v>-6.5000000000000002E-2</v>
      </c>
      <c r="BP20" s="48">
        <v>4</v>
      </c>
      <c r="BQ20" s="49">
        <v>13</v>
      </c>
      <c r="BR20" s="15">
        <v>9</v>
      </c>
      <c r="BS20" s="49">
        <v>2</v>
      </c>
      <c r="BT20" s="49">
        <v>8</v>
      </c>
      <c r="BU20" s="47">
        <v>7.9000000000000001E-2</v>
      </c>
      <c r="BV20" s="48">
        <v>3</v>
      </c>
      <c r="BW20" s="49">
        <v>5</v>
      </c>
      <c r="BX20" s="15">
        <v>9</v>
      </c>
      <c r="BY20" s="15">
        <v>3</v>
      </c>
      <c r="BZ20" s="15">
        <v>26</v>
      </c>
      <c r="CA20" s="34">
        <v>11</v>
      </c>
      <c r="CB20" s="47">
        <v>-6.0999999999999999E-2</v>
      </c>
      <c r="CC20" s="48">
        <v>5</v>
      </c>
      <c r="CD20" s="49">
        <v>21</v>
      </c>
      <c r="CE20" s="15">
        <v>9</v>
      </c>
      <c r="CF20" s="49">
        <v>3</v>
      </c>
      <c r="CG20" s="49">
        <v>14</v>
      </c>
      <c r="CH20" s="47">
        <v>-8.3000000000000004E-2</v>
      </c>
      <c r="CI20" s="48">
        <v>6</v>
      </c>
      <c r="CJ20" s="49">
        <v>22</v>
      </c>
      <c r="CK20" s="15">
        <v>14</v>
      </c>
      <c r="CL20" s="15">
        <v>5</v>
      </c>
      <c r="CM20" s="15">
        <v>57</v>
      </c>
      <c r="CN20" s="34">
        <v>22</v>
      </c>
      <c r="CO20" s="47">
        <v>0.83299999999999996</v>
      </c>
      <c r="CP20" s="48">
        <v>3</v>
      </c>
      <c r="CQ20" s="49">
        <v>10</v>
      </c>
      <c r="CR20" s="15">
        <v>10</v>
      </c>
      <c r="CS20" s="49">
        <v>1</v>
      </c>
      <c r="CT20" s="49">
        <v>1</v>
      </c>
      <c r="CU20" s="47">
        <v>1.462</v>
      </c>
      <c r="CV20" s="48">
        <v>3</v>
      </c>
      <c r="CW20" s="49">
        <v>6</v>
      </c>
      <c r="CX20" s="15">
        <v>7</v>
      </c>
      <c r="CY20" s="15">
        <v>3</v>
      </c>
      <c r="CZ20" s="15">
        <v>17</v>
      </c>
      <c r="DA20" s="34">
        <v>6</v>
      </c>
      <c r="DB20" s="47">
        <v>0.78400000000000003</v>
      </c>
      <c r="DC20" s="48">
        <v>4</v>
      </c>
      <c r="DD20" s="49">
        <v>19</v>
      </c>
      <c r="DE20" s="15">
        <v>8</v>
      </c>
      <c r="DF20" s="49">
        <v>2</v>
      </c>
      <c r="DG20" s="49">
        <v>6</v>
      </c>
      <c r="DH20" s="47">
        <v>0.26400000000000001</v>
      </c>
      <c r="DI20" s="48">
        <v>5</v>
      </c>
      <c r="DJ20" s="49">
        <v>18</v>
      </c>
      <c r="DK20" s="15">
        <v>11</v>
      </c>
      <c r="DL20" s="15">
        <v>4</v>
      </c>
      <c r="DM20" s="15">
        <v>43</v>
      </c>
      <c r="DN20" s="34">
        <v>19</v>
      </c>
      <c r="DO20" s="47">
        <v>0.82499999999999996</v>
      </c>
      <c r="DP20" s="48">
        <v>2</v>
      </c>
      <c r="DQ20" s="49">
        <v>8</v>
      </c>
      <c r="DR20" s="15">
        <v>6</v>
      </c>
      <c r="DS20" s="49">
        <v>2</v>
      </c>
      <c r="DT20" s="49">
        <v>7</v>
      </c>
      <c r="DU20" s="47">
        <v>-0.20499999999999999</v>
      </c>
      <c r="DV20" s="48">
        <v>6</v>
      </c>
      <c r="DW20" s="49">
        <v>21</v>
      </c>
      <c r="DX20" s="15">
        <v>10</v>
      </c>
      <c r="DY20" s="15">
        <v>3</v>
      </c>
      <c r="DZ20" s="15">
        <v>36</v>
      </c>
      <c r="EA20" s="34">
        <v>13</v>
      </c>
      <c r="EB20" s="47">
        <v>0.85899999999999999</v>
      </c>
      <c r="EC20" s="48">
        <v>2</v>
      </c>
      <c r="ED20" s="49">
        <v>7</v>
      </c>
      <c r="EE20" s="15">
        <v>7</v>
      </c>
      <c r="EF20" s="49">
        <v>1</v>
      </c>
      <c r="EG20" s="49">
        <v>5</v>
      </c>
      <c r="EH20" s="47">
        <v>0</v>
      </c>
      <c r="EI20" s="48">
        <v>3</v>
      </c>
      <c r="EJ20" s="49">
        <v>15</v>
      </c>
      <c r="EK20" s="15">
        <v>6</v>
      </c>
      <c r="EL20" s="15">
        <v>2</v>
      </c>
      <c r="EM20" s="15">
        <v>27</v>
      </c>
      <c r="EN20" s="34">
        <v>8</v>
      </c>
      <c r="EO20" s="47">
        <v>0.79300000000000004</v>
      </c>
      <c r="EP20" s="48">
        <v>2</v>
      </c>
      <c r="EQ20" s="49">
        <v>10</v>
      </c>
      <c r="ER20" s="15">
        <v>7</v>
      </c>
      <c r="ES20" s="49">
        <v>2</v>
      </c>
      <c r="ET20" s="49">
        <v>8</v>
      </c>
      <c r="EU20" s="47">
        <v>0.93300000000000005</v>
      </c>
      <c r="EV20" s="48">
        <v>2</v>
      </c>
      <c r="EW20" s="49">
        <v>8</v>
      </c>
      <c r="EX20" s="15">
        <v>6</v>
      </c>
      <c r="EY20" s="15">
        <v>2</v>
      </c>
      <c r="EZ20" s="15">
        <v>26</v>
      </c>
      <c r="FA20" s="34">
        <v>10</v>
      </c>
      <c r="FB20" s="47">
        <v>0.76400000000000001</v>
      </c>
      <c r="FC20" s="48">
        <v>3</v>
      </c>
      <c r="FD20" s="49">
        <v>12</v>
      </c>
      <c r="FE20" s="15">
        <v>10</v>
      </c>
      <c r="FF20" s="49">
        <v>1</v>
      </c>
      <c r="FG20" s="49">
        <v>1</v>
      </c>
      <c r="FH20" s="47">
        <v>0.94799999999999995</v>
      </c>
      <c r="FI20" s="48">
        <v>5</v>
      </c>
      <c r="FJ20" s="49">
        <v>12</v>
      </c>
      <c r="FK20" s="15">
        <v>9</v>
      </c>
      <c r="FL20" s="15">
        <v>3</v>
      </c>
      <c r="FM20" s="15">
        <v>25</v>
      </c>
      <c r="FN20" s="34">
        <v>13</v>
      </c>
      <c r="FO20" s="311">
        <f t="shared" si="16"/>
        <v>8.1080000000000005</v>
      </c>
      <c r="FP20" s="263">
        <f>RANK(FO20,FO16:FO21,0)</f>
        <v>5</v>
      </c>
      <c r="FQ20" s="264">
        <f>RANK(FO20,(FO5:FO7,FO9:FO14,FO16:FO21,FO23:FO29),0)</f>
        <v>12</v>
      </c>
      <c r="FR20" s="316">
        <f t="shared" si="17"/>
        <v>111</v>
      </c>
      <c r="FS20" s="265">
        <f>RANK(FR20,FR16:FR21,0)</f>
        <v>3</v>
      </c>
      <c r="FT20" s="265">
        <f>RANK(FR20,(FR5:FR7,FR9:FR14,FR16:FR21,FR23:FR29),0)</f>
        <v>9</v>
      </c>
      <c r="FU20" s="249">
        <f t="shared" si="18"/>
        <v>4.3979999999999997</v>
      </c>
      <c r="FV20" s="266">
        <f>RANK(FU20,FU16:FU21,0)</f>
        <v>5</v>
      </c>
      <c r="FW20" s="266">
        <f>RANK(FU20,(FU5:FU7,FU9:FU14,FU16:FU21,FU23:FU29),0)</f>
        <v>15</v>
      </c>
      <c r="FX20" s="267">
        <f t="shared" si="19"/>
        <v>13</v>
      </c>
      <c r="FY20" s="267">
        <f>RANK(FX20,FX16:FX21,1)</f>
        <v>4</v>
      </c>
      <c r="FZ20" s="267">
        <f t="shared" si="20"/>
        <v>36</v>
      </c>
      <c r="GA20" s="268">
        <f>RANK(FZ20,(FZ5,FZ6,FZ7,FZ9,FZ10,FZ11,FZ18,FZ19,FZ12,FZ20,FZ13,FZ23,FZ24,FZ16,FZ25,FZ17,FZ26,FZ27,FZ21,FZ28,FZ29,FZ14),1)</f>
        <v>14</v>
      </c>
      <c r="GB20" s="14">
        <f t="shared" si="21"/>
        <v>3.2429999999999999</v>
      </c>
      <c r="GC20" s="15">
        <f>RANK(GB20,GB16:GB21,0)</f>
        <v>5</v>
      </c>
      <c r="GD20" s="7">
        <f t="shared" si="22"/>
        <v>33.299999999999997</v>
      </c>
      <c r="GE20" s="15">
        <f>RANK(GD20,GD16:GD21,0)</f>
        <v>3</v>
      </c>
      <c r="GF20" s="25">
        <f t="shared" si="23"/>
        <v>1.319</v>
      </c>
      <c r="GG20" s="15">
        <f>RANK(GF20,GF16:GF21,0)</f>
        <v>5</v>
      </c>
      <c r="GH20" s="16">
        <f t="shared" si="24"/>
        <v>13</v>
      </c>
      <c r="GI20" s="17">
        <f>RANK(GH20,GH16:GH21,1)</f>
        <v>4</v>
      </c>
      <c r="GJ20" s="125" t="s">
        <v>54</v>
      </c>
    </row>
    <row r="21" spans="1:192" s="85" customFormat="1" ht="13.5" customHeight="1" thickBot="1" x14ac:dyDescent="0.3">
      <c r="A21" s="127" t="s">
        <v>62</v>
      </c>
      <c r="B21" s="80">
        <v>0.69199999999999995</v>
      </c>
      <c r="C21" s="55">
        <v>3</v>
      </c>
      <c r="D21" s="56">
        <v>11</v>
      </c>
      <c r="E21" s="19">
        <v>10</v>
      </c>
      <c r="F21" s="62">
        <v>1</v>
      </c>
      <c r="G21" s="63">
        <v>1</v>
      </c>
      <c r="H21" s="54">
        <v>0</v>
      </c>
      <c r="I21" s="55">
        <v>3</v>
      </c>
      <c r="J21" s="63">
        <v>7</v>
      </c>
      <c r="K21" s="19">
        <v>7</v>
      </c>
      <c r="L21" s="19">
        <v>2</v>
      </c>
      <c r="M21" s="19">
        <v>19</v>
      </c>
      <c r="N21" s="35">
        <v>7</v>
      </c>
      <c r="O21" s="54">
        <v>0.65500000000000003</v>
      </c>
      <c r="P21" s="55">
        <v>2</v>
      </c>
      <c r="Q21" s="56">
        <v>3</v>
      </c>
      <c r="R21" s="19">
        <v>10</v>
      </c>
      <c r="S21" s="62">
        <v>1</v>
      </c>
      <c r="T21" s="63">
        <v>1</v>
      </c>
      <c r="U21" s="54">
        <v>0</v>
      </c>
      <c r="V21" s="55">
        <v>5</v>
      </c>
      <c r="W21" s="63">
        <v>10</v>
      </c>
      <c r="X21" s="19">
        <v>8</v>
      </c>
      <c r="Y21" s="19">
        <v>3</v>
      </c>
      <c r="Z21" s="19">
        <v>14</v>
      </c>
      <c r="AA21" s="35">
        <v>6</v>
      </c>
      <c r="AB21" s="54">
        <v>0.89900000000000002</v>
      </c>
      <c r="AC21" s="55">
        <v>3</v>
      </c>
      <c r="AD21" s="56">
        <v>8</v>
      </c>
      <c r="AE21" s="19">
        <v>8</v>
      </c>
      <c r="AF21" s="62">
        <v>5</v>
      </c>
      <c r="AG21" s="63">
        <v>10</v>
      </c>
      <c r="AH21" s="54">
        <v>0</v>
      </c>
      <c r="AI21" s="55">
        <v>5</v>
      </c>
      <c r="AJ21" s="63">
        <v>14</v>
      </c>
      <c r="AK21" s="19">
        <v>13</v>
      </c>
      <c r="AL21" s="19">
        <v>5</v>
      </c>
      <c r="AM21" s="19">
        <v>32</v>
      </c>
      <c r="AN21" s="35">
        <v>11</v>
      </c>
      <c r="AO21" s="54">
        <v>0.629</v>
      </c>
      <c r="AP21" s="55">
        <v>6</v>
      </c>
      <c r="AQ21" s="56">
        <v>20</v>
      </c>
      <c r="AR21" s="19">
        <v>6</v>
      </c>
      <c r="AS21" s="62">
        <v>6</v>
      </c>
      <c r="AT21" s="63">
        <v>22</v>
      </c>
      <c r="AU21" s="54">
        <v>-5.8000000000000003E-2</v>
      </c>
      <c r="AV21" s="55">
        <v>6</v>
      </c>
      <c r="AW21" s="63">
        <v>22</v>
      </c>
      <c r="AX21" s="19">
        <v>18</v>
      </c>
      <c r="AY21" s="19">
        <v>6</v>
      </c>
      <c r="AZ21" s="19">
        <v>64</v>
      </c>
      <c r="BA21" s="355">
        <v>22</v>
      </c>
      <c r="BB21" s="79">
        <v>0.63800000000000001</v>
      </c>
      <c r="BC21" s="55">
        <v>4</v>
      </c>
      <c r="BD21" s="56">
        <v>13</v>
      </c>
      <c r="BE21" s="19">
        <v>10</v>
      </c>
      <c r="BF21" s="62">
        <v>1</v>
      </c>
      <c r="BG21" s="63">
        <v>1</v>
      </c>
      <c r="BH21" s="54">
        <v>0</v>
      </c>
      <c r="BI21" s="55">
        <v>2</v>
      </c>
      <c r="BJ21" s="63">
        <v>9</v>
      </c>
      <c r="BK21" s="19">
        <v>7</v>
      </c>
      <c r="BL21" s="19">
        <v>2</v>
      </c>
      <c r="BM21" s="19">
        <v>23</v>
      </c>
      <c r="BN21" s="35">
        <v>9</v>
      </c>
      <c r="BO21" s="80">
        <v>-7.0000000000000007E-2</v>
      </c>
      <c r="BP21" s="55">
        <v>6</v>
      </c>
      <c r="BQ21" s="56">
        <v>18</v>
      </c>
      <c r="BR21" s="19">
        <v>9</v>
      </c>
      <c r="BS21" s="62">
        <v>2</v>
      </c>
      <c r="BT21" s="63">
        <v>8</v>
      </c>
      <c r="BU21" s="54">
        <v>4.0000000000000001E-3</v>
      </c>
      <c r="BV21" s="55">
        <v>4</v>
      </c>
      <c r="BW21" s="63">
        <v>15</v>
      </c>
      <c r="BX21" s="19">
        <v>12</v>
      </c>
      <c r="BY21" s="19">
        <v>5</v>
      </c>
      <c r="BZ21" s="19">
        <v>41</v>
      </c>
      <c r="CA21" s="35">
        <v>18</v>
      </c>
      <c r="CB21" s="54">
        <v>-5.2999999999999999E-2</v>
      </c>
      <c r="CC21" s="55">
        <v>3</v>
      </c>
      <c r="CD21" s="56">
        <v>17</v>
      </c>
      <c r="CE21" s="19">
        <v>9</v>
      </c>
      <c r="CF21" s="62">
        <v>3</v>
      </c>
      <c r="CG21" s="63">
        <v>14</v>
      </c>
      <c r="CH21" s="54">
        <v>0.28999999999999998</v>
      </c>
      <c r="CI21" s="55">
        <v>1</v>
      </c>
      <c r="CJ21" s="63">
        <v>2</v>
      </c>
      <c r="CK21" s="19">
        <v>7</v>
      </c>
      <c r="CL21" s="19">
        <v>3</v>
      </c>
      <c r="CM21" s="19">
        <v>33</v>
      </c>
      <c r="CN21" s="35">
        <v>16</v>
      </c>
      <c r="CO21" s="54">
        <v>0.84899999999999998</v>
      </c>
      <c r="CP21" s="55">
        <v>1</v>
      </c>
      <c r="CQ21" s="56">
        <v>5</v>
      </c>
      <c r="CR21" s="19">
        <v>10</v>
      </c>
      <c r="CS21" s="62">
        <v>1</v>
      </c>
      <c r="CT21" s="63">
        <v>1</v>
      </c>
      <c r="CU21" s="54">
        <v>1.4119999999999999</v>
      </c>
      <c r="CV21" s="55">
        <v>4</v>
      </c>
      <c r="CW21" s="63">
        <v>7</v>
      </c>
      <c r="CX21" s="19">
        <v>6</v>
      </c>
      <c r="CY21" s="19">
        <v>2</v>
      </c>
      <c r="CZ21" s="19">
        <v>13</v>
      </c>
      <c r="DA21" s="35">
        <v>3</v>
      </c>
      <c r="DB21" s="54">
        <v>0.80800000000000005</v>
      </c>
      <c r="DC21" s="55">
        <v>1</v>
      </c>
      <c r="DD21" s="56">
        <v>5</v>
      </c>
      <c r="DE21" s="19">
        <v>9</v>
      </c>
      <c r="DF21" s="62">
        <v>1</v>
      </c>
      <c r="DG21" s="63">
        <v>3</v>
      </c>
      <c r="DH21" s="54">
        <v>-7.2999999999999995E-2</v>
      </c>
      <c r="DI21" s="55">
        <v>6</v>
      </c>
      <c r="DJ21" s="63">
        <v>21</v>
      </c>
      <c r="DK21" s="19">
        <v>8</v>
      </c>
      <c r="DL21" s="19">
        <v>1</v>
      </c>
      <c r="DM21" s="19">
        <v>29</v>
      </c>
      <c r="DN21" s="35">
        <v>8</v>
      </c>
      <c r="DO21" s="54">
        <v>0.79100000000000004</v>
      </c>
      <c r="DP21" s="55">
        <v>6</v>
      </c>
      <c r="DQ21" s="56">
        <v>21</v>
      </c>
      <c r="DR21" s="19">
        <v>5</v>
      </c>
      <c r="DS21" s="62">
        <v>4</v>
      </c>
      <c r="DT21" s="63">
        <v>15</v>
      </c>
      <c r="DU21" s="54">
        <v>0.248</v>
      </c>
      <c r="DV21" s="55">
        <v>4</v>
      </c>
      <c r="DW21" s="63">
        <v>15</v>
      </c>
      <c r="DX21" s="19">
        <v>14</v>
      </c>
      <c r="DY21" s="19">
        <v>6</v>
      </c>
      <c r="DZ21" s="19">
        <v>51</v>
      </c>
      <c r="EA21" s="35">
        <v>21</v>
      </c>
      <c r="EB21" s="54">
        <v>0.83</v>
      </c>
      <c r="EC21" s="55">
        <v>6</v>
      </c>
      <c r="ED21" s="56">
        <v>18</v>
      </c>
      <c r="EE21" s="19">
        <v>5</v>
      </c>
      <c r="EF21" s="62">
        <v>6</v>
      </c>
      <c r="EG21" s="63">
        <v>19</v>
      </c>
      <c r="EH21" s="54">
        <v>0</v>
      </c>
      <c r="EI21" s="55">
        <v>3</v>
      </c>
      <c r="EJ21" s="63">
        <v>15</v>
      </c>
      <c r="EK21" s="19">
        <v>15</v>
      </c>
      <c r="EL21" s="19">
        <v>6</v>
      </c>
      <c r="EM21" s="19">
        <v>52</v>
      </c>
      <c r="EN21" s="35">
        <v>21</v>
      </c>
      <c r="EO21" s="54">
        <v>0.76600000000000001</v>
      </c>
      <c r="EP21" s="55">
        <v>6</v>
      </c>
      <c r="EQ21" s="56">
        <v>21</v>
      </c>
      <c r="ER21" s="19">
        <v>4</v>
      </c>
      <c r="ES21" s="62">
        <v>5</v>
      </c>
      <c r="ET21" s="63">
        <v>16</v>
      </c>
      <c r="EU21" s="54">
        <v>8.4000000000000005E-2</v>
      </c>
      <c r="EV21" s="55">
        <v>6</v>
      </c>
      <c r="EW21" s="63">
        <v>20</v>
      </c>
      <c r="EX21" s="19">
        <v>17</v>
      </c>
      <c r="EY21" s="19">
        <v>6</v>
      </c>
      <c r="EZ21" s="19">
        <v>57</v>
      </c>
      <c r="FA21" s="35">
        <v>20</v>
      </c>
      <c r="FB21" s="54">
        <v>0.78800000000000003</v>
      </c>
      <c r="FC21" s="55">
        <v>1</v>
      </c>
      <c r="FD21" s="56">
        <v>6</v>
      </c>
      <c r="FE21" s="19">
        <v>10</v>
      </c>
      <c r="FF21" s="62">
        <v>1</v>
      </c>
      <c r="FG21" s="63">
        <v>1</v>
      </c>
      <c r="FH21" s="54">
        <v>2.96</v>
      </c>
      <c r="FI21" s="55">
        <v>1</v>
      </c>
      <c r="FJ21" s="63">
        <v>2</v>
      </c>
      <c r="FK21" s="19">
        <v>3</v>
      </c>
      <c r="FL21" s="19">
        <v>1</v>
      </c>
      <c r="FM21" s="19">
        <v>9</v>
      </c>
      <c r="FN21" s="35">
        <v>2</v>
      </c>
      <c r="FO21" s="335">
        <f t="shared" si="16"/>
        <v>8.2219999999999995</v>
      </c>
      <c r="FP21" s="284">
        <f>RANK(FO21,FO16:FO21,0)</f>
        <v>3</v>
      </c>
      <c r="FQ21" s="285">
        <f>RANK(FO21,(FO5:FO7,FO9:FO14,FO16:FO21,FO23:FO29),0)</f>
        <v>8</v>
      </c>
      <c r="FR21" s="317">
        <f t="shared" si="17"/>
        <v>105</v>
      </c>
      <c r="FS21" s="286">
        <f>RANK(FR21,FR16:FR21,0)</f>
        <v>6</v>
      </c>
      <c r="FT21" s="287">
        <f>RANK(FR21,(FR5:FR7,FR9:FR14,FR16:FR21,FR23:FR29),0)</f>
        <v>18</v>
      </c>
      <c r="FU21" s="288">
        <f t="shared" si="18"/>
        <v>4.867</v>
      </c>
      <c r="FV21" s="289">
        <f>RANK(FU21,FU16:FU21,0)</f>
        <v>4</v>
      </c>
      <c r="FW21" s="290">
        <f>RANK(FU21,(FU5:FU7,FU9:FU14,FU16:FU21,FU23:FU29),0)</f>
        <v>13</v>
      </c>
      <c r="FX21" s="291">
        <f t="shared" si="19"/>
        <v>13</v>
      </c>
      <c r="FY21" s="291">
        <f>RANK(FX21,FX16:FX21,1)</f>
        <v>4</v>
      </c>
      <c r="FZ21" s="291">
        <f t="shared" si="20"/>
        <v>39</v>
      </c>
      <c r="GA21" s="292">
        <f>RANK(FZ21,(FZ5,FZ6,FZ7,FZ9,FZ10,FZ11,FZ18,FZ19,FZ12,FZ20,FZ13,FZ23,FZ24,FZ16,FZ25,FZ17,FZ26,FZ27,FZ21,FZ28,FZ29,FZ14),1)</f>
        <v>15</v>
      </c>
      <c r="GB21" s="18">
        <f t="shared" si="21"/>
        <v>3.2890000000000001</v>
      </c>
      <c r="GC21" s="19">
        <f>RANK(GB21,GB16:GB21,0)</f>
        <v>3</v>
      </c>
      <c r="GD21" s="20">
        <f t="shared" si="22"/>
        <v>31.5</v>
      </c>
      <c r="GE21" s="19">
        <f>RANK(GD21,GD16:GD21,0)</f>
        <v>6</v>
      </c>
      <c r="GF21" s="26">
        <f t="shared" si="23"/>
        <v>1.46</v>
      </c>
      <c r="GG21" s="19">
        <f>RANK(GF21,GF16:GF21,0)</f>
        <v>4</v>
      </c>
      <c r="GH21" s="21">
        <f t="shared" si="24"/>
        <v>13</v>
      </c>
      <c r="GI21" s="22">
        <f>RANK(GH21,GH16:GH21,1)</f>
        <v>4</v>
      </c>
      <c r="GJ21" s="127" t="s">
        <v>62</v>
      </c>
    </row>
    <row r="22" spans="1:192" s="85" customFormat="1" ht="13.5" customHeight="1" thickBot="1" x14ac:dyDescent="0.3">
      <c r="A22" s="229" t="s">
        <v>68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4"/>
      <c r="O22" s="222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4"/>
      <c r="AB22" s="222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4"/>
      <c r="AO22" s="222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2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3"/>
      <c r="BN22" s="224"/>
      <c r="BO22" s="223"/>
      <c r="BP22" s="223"/>
      <c r="BQ22" s="223"/>
      <c r="BR22" s="223"/>
      <c r="BS22" s="223"/>
      <c r="BT22" s="223"/>
      <c r="BU22" s="223"/>
      <c r="BV22" s="223"/>
      <c r="BW22" s="223"/>
      <c r="BX22" s="223"/>
      <c r="BY22" s="223"/>
      <c r="BZ22" s="223"/>
      <c r="CA22" s="224"/>
      <c r="CB22" s="222"/>
      <c r="CC22" s="223"/>
      <c r="CD22" s="223"/>
      <c r="CE22" s="223"/>
      <c r="CF22" s="223"/>
      <c r="CG22" s="223"/>
      <c r="CH22" s="223"/>
      <c r="CI22" s="223"/>
      <c r="CJ22" s="223"/>
      <c r="CK22" s="223"/>
      <c r="CL22" s="223"/>
      <c r="CM22" s="223"/>
      <c r="CN22" s="224"/>
      <c r="CO22" s="222"/>
      <c r="CP22" s="223"/>
      <c r="CQ22" s="223"/>
      <c r="CR22" s="223"/>
      <c r="CS22" s="223"/>
      <c r="CT22" s="223"/>
      <c r="CU22" s="223"/>
      <c r="CV22" s="223"/>
      <c r="CW22" s="223"/>
      <c r="CX22" s="223"/>
      <c r="CY22" s="223"/>
      <c r="CZ22" s="223"/>
      <c r="DA22" s="224"/>
      <c r="DB22" s="222"/>
      <c r="DC22" s="223"/>
      <c r="DD22" s="223"/>
      <c r="DE22" s="223"/>
      <c r="DF22" s="223"/>
      <c r="DG22" s="223"/>
      <c r="DH22" s="223"/>
      <c r="DI22" s="223"/>
      <c r="DJ22" s="223"/>
      <c r="DK22" s="223"/>
      <c r="DL22" s="223"/>
      <c r="DM22" s="223"/>
      <c r="DN22" s="224"/>
      <c r="DO22" s="222"/>
      <c r="DP22" s="223"/>
      <c r="DQ22" s="223"/>
      <c r="DR22" s="223"/>
      <c r="DS22" s="223"/>
      <c r="DT22" s="223"/>
      <c r="DU22" s="223"/>
      <c r="DV22" s="223"/>
      <c r="DW22" s="223"/>
      <c r="DX22" s="223"/>
      <c r="DY22" s="223"/>
      <c r="DZ22" s="223"/>
      <c r="EA22" s="224"/>
      <c r="EB22" s="222"/>
      <c r="EC22" s="223"/>
      <c r="ED22" s="223"/>
      <c r="EE22" s="223"/>
      <c r="EF22" s="223"/>
      <c r="EG22" s="223"/>
      <c r="EH22" s="223"/>
      <c r="EI22" s="223"/>
      <c r="EJ22" s="223"/>
      <c r="EK22" s="223"/>
      <c r="EL22" s="223"/>
      <c r="EM22" s="223"/>
      <c r="EN22" s="224"/>
      <c r="EO22" s="222"/>
      <c r="EP22" s="223"/>
      <c r="EQ22" s="223"/>
      <c r="ER22" s="223"/>
      <c r="ES22" s="223"/>
      <c r="ET22" s="223"/>
      <c r="EU22" s="223"/>
      <c r="EV22" s="223"/>
      <c r="EW22" s="223"/>
      <c r="EX22" s="223"/>
      <c r="EY22" s="223"/>
      <c r="EZ22" s="223"/>
      <c r="FA22" s="224"/>
      <c r="FB22" s="222"/>
      <c r="FC22" s="223"/>
      <c r="FD22" s="223"/>
      <c r="FE22" s="223"/>
      <c r="FF22" s="223"/>
      <c r="FG22" s="223"/>
      <c r="FH22" s="223"/>
      <c r="FI22" s="223"/>
      <c r="FJ22" s="223"/>
      <c r="FK22" s="223"/>
      <c r="FL22" s="223"/>
      <c r="FM22" s="223"/>
      <c r="FN22" s="224"/>
      <c r="FO22" s="240"/>
      <c r="FP22" s="238"/>
      <c r="FQ22" s="238"/>
      <c r="FR22" s="238"/>
      <c r="FS22" s="238"/>
      <c r="FT22" s="238"/>
      <c r="FU22" s="241"/>
      <c r="FV22" s="238"/>
      <c r="FW22" s="238"/>
      <c r="FX22" s="238"/>
      <c r="FY22" s="238"/>
      <c r="FZ22" s="238"/>
      <c r="GA22" s="238"/>
      <c r="GB22" s="242"/>
      <c r="GC22" s="238"/>
      <c r="GD22" s="244"/>
      <c r="GE22" s="238"/>
      <c r="GF22" s="243"/>
      <c r="GG22" s="238"/>
      <c r="GH22" s="245"/>
      <c r="GI22" s="306"/>
      <c r="GJ22" s="229" t="s">
        <v>68</v>
      </c>
    </row>
    <row r="23" spans="1:192" s="128" customFormat="1" ht="13.5" customHeight="1" x14ac:dyDescent="0.25">
      <c r="A23" s="122" t="s">
        <v>56</v>
      </c>
      <c r="B23" s="111">
        <v>0.67600000000000005</v>
      </c>
      <c r="C23" s="53">
        <v>4</v>
      </c>
      <c r="D23" s="46">
        <v>16</v>
      </c>
      <c r="E23" s="28">
        <v>10</v>
      </c>
      <c r="F23" s="65">
        <v>1</v>
      </c>
      <c r="G23" s="66">
        <v>1</v>
      </c>
      <c r="H23" s="44">
        <v>-0.35</v>
      </c>
      <c r="I23" s="45">
        <v>5</v>
      </c>
      <c r="J23" s="65">
        <v>17</v>
      </c>
      <c r="K23" s="28">
        <v>10</v>
      </c>
      <c r="L23" s="28">
        <v>5</v>
      </c>
      <c r="M23" s="28">
        <v>34</v>
      </c>
      <c r="N23" s="36">
        <v>20</v>
      </c>
      <c r="O23" s="44">
        <v>0.46400000000000002</v>
      </c>
      <c r="P23" s="53">
        <v>6</v>
      </c>
      <c r="Q23" s="46">
        <v>21</v>
      </c>
      <c r="R23" s="28">
        <v>10</v>
      </c>
      <c r="S23" s="65">
        <v>1</v>
      </c>
      <c r="T23" s="66">
        <v>1</v>
      </c>
      <c r="U23" s="44">
        <v>0</v>
      </c>
      <c r="V23" s="45">
        <v>2</v>
      </c>
      <c r="W23" s="65">
        <v>10</v>
      </c>
      <c r="X23" s="28">
        <v>9</v>
      </c>
      <c r="Y23" s="28">
        <v>5</v>
      </c>
      <c r="Z23" s="28">
        <v>32</v>
      </c>
      <c r="AA23" s="36">
        <v>18</v>
      </c>
      <c r="AB23" s="44">
        <v>0.68200000000000005</v>
      </c>
      <c r="AC23" s="45">
        <v>4</v>
      </c>
      <c r="AD23" s="65">
        <v>18</v>
      </c>
      <c r="AE23" s="28">
        <v>7</v>
      </c>
      <c r="AF23" s="65">
        <v>2</v>
      </c>
      <c r="AG23" s="66">
        <v>13</v>
      </c>
      <c r="AH23" s="44">
        <v>0.79</v>
      </c>
      <c r="AI23" s="45">
        <v>3</v>
      </c>
      <c r="AJ23" s="65">
        <v>5</v>
      </c>
      <c r="AK23" s="28">
        <v>9</v>
      </c>
      <c r="AL23" s="28">
        <v>3</v>
      </c>
      <c r="AM23" s="28">
        <v>36</v>
      </c>
      <c r="AN23" s="36">
        <v>14</v>
      </c>
      <c r="AO23" s="44">
        <v>0.63400000000000001</v>
      </c>
      <c r="AP23" s="45">
        <v>4</v>
      </c>
      <c r="AQ23" s="65">
        <v>14</v>
      </c>
      <c r="AR23" s="28">
        <v>9</v>
      </c>
      <c r="AS23" s="65">
        <v>1</v>
      </c>
      <c r="AT23" s="66">
        <v>5</v>
      </c>
      <c r="AU23" s="44">
        <v>-8.0000000000000002E-3</v>
      </c>
      <c r="AV23" s="45">
        <v>7</v>
      </c>
      <c r="AW23" s="65">
        <v>21</v>
      </c>
      <c r="AX23" s="28">
        <v>12</v>
      </c>
      <c r="AY23" s="28">
        <v>5</v>
      </c>
      <c r="AZ23" s="28">
        <v>40</v>
      </c>
      <c r="BA23" s="356">
        <v>18</v>
      </c>
      <c r="BB23" s="136">
        <v>0.68400000000000005</v>
      </c>
      <c r="BC23" s="45">
        <v>1</v>
      </c>
      <c r="BD23" s="65">
        <v>1</v>
      </c>
      <c r="BE23" s="28">
        <v>9</v>
      </c>
      <c r="BF23" s="65">
        <v>4</v>
      </c>
      <c r="BG23" s="66">
        <v>7</v>
      </c>
      <c r="BH23" s="44">
        <v>-0.01</v>
      </c>
      <c r="BI23" s="45">
        <v>6</v>
      </c>
      <c r="BJ23" s="65">
        <v>15</v>
      </c>
      <c r="BK23" s="28">
        <v>11</v>
      </c>
      <c r="BL23" s="28">
        <v>5</v>
      </c>
      <c r="BM23" s="28">
        <v>23</v>
      </c>
      <c r="BN23" s="36">
        <v>9</v>
      </c>
      <c r="BO23" s="111">
        <v>-6.4000000000000001E-2</v>
      </c>
      <c r="BP23" s="45">
        <v>4</v>
      </c>
      <c r="BQ23" s="65">
        <v>11</v>
      </c>
      <c r="BR23" s="28">
        <v>10</v>
      </c>
      <c r="BS23" s="65">
        <v>1</v>
      </c>
      <c r="BT23" s="66">
        <v>1</v>
      </c>
      <c r="BU23" s="44">
        <v>-0.216</v>
      </c>
      <c r="BV23" s="45">
        <v>7</v>
      </c>
      <c r="BW23" s="65">
        <v>22</v>
      </c>
      <c r="BX23" s="28">
        <v>12</v>
      </c>
      <c r="BY23" s="28">
        <v>4</v>
      </c>
      <c r="BZ23" s="28">
        <v>34</v>
      </c>
      <c r="CA23" s="36">
        <v>13</v>
      </c>
      <c r="CB23" s="44">
        <v>0</v>
      </c>
      <c r="CC23" s="45">
        <v>1</v>
      </c>
      <c r="CD23" s="65">
        <v>1</v>
      </c>
      <c r="CE23" s="28">
        <v>9</v>
      </c>
      <c r="CF23" s="65">
        <v>7</v>
      </c>
      <c r="CG23" s="66">
        <v>14</v>
      </c>
      <c r="CH23" s="44">
        <v>1</v>
      </c>
      <c r="CI23" s="45">
        <v>1</v>
      </c>
      <c r="CJ23" s="65">
        <v>1</v>
      </c>
      <c r="CK23" s="28">
        <v>9</v>
      </c>
      <c r="CL23" s="28">
        <v>7</v>
      </c>
      <c r="CM23" s="28">
        <v>16</v>
      </c>
      <c r="CN23" s="36">
        <v>14</v>
      </c>
      <c r="CO23" s="44">
        <v>0.84599999999999997</v>
      </c>
      <c r="CP23" s="45">
        <v>1</v>
      </c>
      <c r="CQ23" s="65">
        <v>6</v>
      </c>
      <c r="CR23" s="28">
        <v>10</v>
      </c>
      <c r="CS23" s="65">
        <v>1</v>
      </c>
      <c r="CT23" s="66">
        <v>1</v>
      </c>
      <c r="CU23" s="44">
        <v>1.6739999999999999</v>
      </c>
      <c r="CV23" s="45">
        <v>3</v>
      </c>
      <c r="CW23" s="65">
        <v>3</v>
      </c>
      <c r="CX23" s="28">
        <v>5</v>
      </c>
      <c r="CY23" s="28">
        <v>1</v>
      </c>
      <c r="CZ23" s="28">
        <v>10</v>
      </c>
      <c r="DA23" s="36">
        <v>1</v>
      </c>
      <c r="DB23" s="44">
        <v>0.78900000000000003</v>
      </c>
      <c r="DC23" s="45">
        <v>2</v>
      </c>
      <c r="DD23" s="65">
        <v>12</v>
      </c>
      <c r="DE23" s="28">
        <v>7</v>
      </c>
      <c r="DF23" s="65">
        <v>2</v>
      </c>
      <c r="DG23" s="66">
        <v>11</v>
      </c>
      <c r="DH23" s="44">
        <v>1.1259999999999999</v>
      </c>
      <c r="DI23" s="45">
        <v>4</v>
      </c>
      <c r="DJ23" s="65">
        <v>6</v>
      </c>
      <c r="DK23" s="28">
        <v>8</v>
      </c>
      <c r="DL23" s="28">
        <v>3</v>
      </c>
      <c r="DM23" s="28">
        <v>29</v>
      </c>
      <c r="DN23" s="36">
        <v>8</v>
      </c>
      <c r="DO23" s="44">
        <v>0.8</v>
      </c>
      <c r="DP23" s="45">
        <v>6</v>
      </c>
      <c r="DQ23" s="65">
        <v>20</v>
      </c>
      <c r="DR23" s="28">
        <v>5</v>
      </c>
      <c r="DS23" s="65">
        <v>4</v>
      </c>
      <c r="DT23" s="66">
        <v>15</v>
      </c>
      <c r="DU23" s="44">
        <v>0.16700000000000001</v>
      </c>
      <c r="DV23" s="45">
        <v>6</v>
      </c>
      <c r="DW23" s="65">
        <v>19</v>
      </c>
      <c r="DX23" s="28">
        <v>16</v>
      </c>
      <c r="DY23" s="28">
        <v>7</v>
      </c>
      <c r="DZ23" s="28">
        <v>54</v>
      </c>
      <c r="EA23" s="36">
        <v>22</v>
      </c>
      <c r="EB23" s="44">
        <v>0.82699999999999996</v>
      </c>
      <c r="EC23" s="45">
        <v>6</v>
      </c>
      <c r="ED23" s="65">
        <v>21</v>
      </c>
      <c r="EE23" s="28">
        <v>5</v>
      </c>
      <c r="EF23" s="65">
        <v>5</v>
      </c>
      <c r="EG23" s="66">
        <v>19</v>
      </c>
      <c r="EH23" s="44">
        <v>0.215</v>
      </c>
      <c r="EI23" s="45">
        <v>4</v>
      </c>
      <c r="EJ23" s="65">
        <v>8</v>
      </c>
      <c r="EK23" s="28">
        <v>15</v>
      </c>
      <c r="EL23" s="28">
        <v>6</v>
      </c>
      <c r="EM23" s="28">
        <v>48</v>
      </c>
      <c r="EN23" s="36">
        <v>20</v>
      </c>
      <c r="EO23" s="44">
        <v>0.79300000000000004</v>
      </c>
      <c r="EP23" s="45">
        <v>3</v>
      </c>
      <c r="EQ23" s="65">
        <v>10</v>
      </c>
      <c r="ER23" s="28">
        <v>8</v>
      </c>
      <c r="ES23" s="65">
        <v>2</v>
      </c>
      <c r="ET23" s="66">
        <v>5</v>
      </c>
      <c r="EU23" s="44">
        <v>1.51</v>
      </c>
      <c r="EV23" s="45">
        <v>2</v>
      </c>
      <c r="EW23" s="65">
        <v>2</v>
      </c>
      <c r="EX23" s="28">
        <v>7</v>
      </c>
      <c r="EY23" s="28">
        <v>2</v>
      </c>
      <c r="EZ23" s="28">
        <v>17</v>
      </c>
      <c r="FA23" s="36">
        <v>3</v>
      </c>
      <c r="FB23" s="44">
        <v>0.79400000000000004</v>
      </c>
      <c r="FC23" s="45">
        <v>1</v>
      </c>
      <c r="FD23" s="65">
        <v>3</v>
      </c>
      <c r="FE23" s="28">
        <v>10</v>
      </c>
      <c r="FF23" s="65">
        <v>1</v>
      </c>
      <c r="FG23" s="66">
        <v>1</v>
      </c>
      <c r="FH23" s="44">
        <v>1.042</v>
      </c>
      <c r="FI23" s="45">
        <v>5</v>
      </c>
      <c r="FJ23" s="65">
        <v>11</v>
      </c>
      <c r="FK23" s="28">
        <v>7</v>
      </c>
      <c r="FL23" s="28">
        <v>2</v>
      </c>
      <c r="FM23" s="28">
        <v>15</v>
      </c>
      <c r="FN23" s="36">
        <v>5</v>
      </c>
      <c r="FO23" s="307">
        <f t="shared" ref="FO23:FO29" si="25">SUM(B23,O23,AB23,AO23,BB23,BO23,CB23,CO23,DB23,DO23,EB23,EO23,FB23)</f>
        <v>7.9249999999999998</v>
      </c>
      <c r="FP23" s="274">
        <f>RANK(FO23,FO23:FO29,0)</f>
        <v>4</v>
      </c>
      <c r="FQ23" s="260">
        <f>RANK(FO23,(FO5:FO7,FO9:FO14,FO16:FO21,FO23:FO29),0)</f>
        <v>17</v>
      </c>
      <c r="FR23" s="254">
        <f t="shared" ref="FR23:FR29" si="26">SUM(E23,R23,AE23,AR23,BE23,BR23,CE23,CR23,DE23,DR23,EE23,ER23,FE23)</f>
        <v>109</v>
      </c>
      <c r="FS23" s="261">
        <f>RANK(FR23,FR23:FR29,0)</f>
        <v>2</v>
      </c>
      <c r="FT23" s="276">
        <f>RANK(FR23,(FR5:FR7,FR9:FR14,FR16:FR21,FR23:FR29),0)</f>
        <v>13</v>
      </c>
      <c r="FU23" s="275">
        <f t="shared" ref="FU23:FU29" si="27">SUM(H23,U23,AH23,AU23,BH23,BU23,CH23,CU23,DH23,DU23,EH23,EU23,FH23)</f>
        <v>6.94</v>
      </c>
      <c r="FV23" s="277">
        <f>RANK(FU23,FU23:FU29,0)</f>
        <v>2</v>
      </c>
      <c r="FW23" s="262">
        <f>RANK(FU23,(FU5:FU7,FU9:FU14,FU16:FU21,FU23:FU29),0)</f>
        <v>4</v>
      </c>
      <c r="FX23" s="257">
        <f t="shared" ref="FX23:FX29" si="28">SUM(FP23,FS23,FV23)</f>
        <v>8</v>
      </c>
      <c r="FY23" s="257">
        <f>RANK(FX23,FX23:FX29,1)</f>
        <v>2</v>
      </c>
      <c r="FZ23" s="257">
        <f t="shared" ref="FZ23:FZ29" si="29">SUM(FQ23,FT23,FW23)</f>
        <v>34</v>
      </c>
      <c r="GA23" s="258">
        <f>RANK(FZ23,(FZ5,FZ6,FZ7,FZ9,FZ10,FZ11,FZ18,FZ19,FZ12,FZ20,FZ13,FZ23,FZ24,FZ16,FZ25,FZ17,FZ26,FZ27,FZ21,FZ28,FZ29,FZ14),1)</f>
        <v>10</v>
      </c>
      <c r="GB23" s="27">
        <f t="shared" ref="GB23:GB29" si="30">FO23*4/10</f>
        <v>3.17</v>
      </c>
      <c r="GC23" s="28">
        <f>RANK(GB23,GB23:GB29,0)</f>
        <v>4</v>
      </c>
      <c r="GD23" s="30">
        <f>FR23*3/10</f>
        <v>32.700000000000003</v>
      </c>
      <c r="GE23" s="28">
        <f>RANK(GD23,GD23:GD29,0)</f>
        <v>2</v>
      </c>
      <c r="GF23" s="29">
        <f t="shared" ref="GF23:GF28" si="31">FU23*3/10</f>
        <v>2.0819999999999999</v>
      </c>
      <c r="GG23" s="28">
        <f>RANK(GF23,GF23:GF29,0)</f>
        <v>2</v>
      </c>
      <c r="GH23" s="31">
        <f t="shared" ref="GH23:GH29" si="32">SUM(GC23,GE23,GG23)</f>
        <v>8</v>
      </c>
      <c r="GI23" s="293">
        <f>RANK(GH23,GH23:GH29,1)</f>
        <v>2</v>
      </c>
      <c r="GJ23" s="122" t="s">
        <v>56</v>
      </c>
    </row>
    <row r="24" spans="1:192" s="128" customFormat="1" ht="13.5" customHeight="1" x14ac:dyDescent="0.25">
      <c r="A24" s="124" t="s">
        <v>57</v>
      </c>
      <c r="B24" s="112">
        <v>0.68799999999999994</v>
      </c>
      <c r="C24" s="48">
        <v>2</v>
      </c>
      <c r="D24" s="49">
        <v>12</v>
      </c>
      <c r="E24" s="15">
        <v>10</v>
      </c>
      <c r="F24" s="60">
        <v>1</v>
      </c>
      <c r="G24" s="61">
        <v>1</v>
      </c>
      <c r="H24" s="47">
        <v>-1.4E-2</v>
      </c>
      <c r="I24" s="48">
        <v>4</v>
      </c>
      <c r="J24" s="61">
        <v>14</v>
      </c>
      <c r="K24" s="15">
        <v>7</v>
      </c>
      <c r="L24" s="15">
        <v>2</v>
      </c>
      <c r="M24" s="15">
        <v>27</v>
      </c>
      <c r="N24" s="34">
        <v>15</v>
      </c>
      <c r="O24" s="47">
        <v>0.504</v>
      </c>
      <c r="P24" s="48">
        <v>5</v>
      </c>
      <c r="Q24" s="49">
        <v>20</v>
      </c>
      <c r="R24" s="15">
        <v>10</v>
      </c>
      <c r="S24" s="60">
        <v>1</v>
      </c>
      <c r="T24" s="61">
        <v>1</v>
      </c>
      <c r="U24" s="47">
        <v>-4.2960000000000003</v>
      </c>
      <c r="V24" s="48">
        <v>7</v>
      </c>
      <c r="W24" s="61">
        <v>22</v>
      </c>
      <c r="X24" s="15">
        <v>13</v>
      </c>
      <c r="Y24" s="15">
        <v>7</v>
      </c>
      <c r="Z24" s="15">
        <v>43</v>
      </c>
      <c r="AA24" s="34">
        <v>22</v>
      </c>
      <c r="AB24" s="47">
        <v>0.61799999999999999</v>
      </c>
      <c r="AC24" s="48">
        <v>6</v>
      </c>
      <c r="AD24" s="49">
        <v>20</v>
      </c>
      <c r="AE24" s="15">
        <v>5</v>
      </c>
      <c r="AF24" s="60">
        <v>7</v>
      </c>
      <c r="AG24" s="61">
        <v>20</v>
      </c>
      <c r="AH24" s="47">
        <v>-4.5999999999999999E-2</v>
      </c>
      <c r="AI24" s="48">
        <v>6</v>
      </c>
      <c r="AJ24" s="61">
        <v>18</v>
      </c>
      <c r="AK24" s="15">
        <v>19</v>
      </c>
      <c r="AL24" s="15">
        <v>7</v>
      </c>
      <c r="AM24" s="15">
        <v>58</v>
      </c>
      <c r="AN24" s="34">
        <v>22</v>
      </c>
      <c r="AO24" s="47">
        <v>0.63600000000000001</v>
      </c>
      <c r="AP24" s="48">
        <v>2</v>
      </c>
      <c r="AQ24" s="49">
        <v>12</v>
      </c>
      <c r="AR24" s="15">
        <v>9</v>
      </c>
      <c r="AS24" s="60">
        <v>1</v>
      </c>
      <c r="AT24" s="61">
        <v>5</v>
      </c>
      <c r="AU24" s="47">
        <v>1E-3</v>
      </c>
      <c r="AV24" s="48">
        <v>3</v>
      </c>
      <c r="AW24" s="61">
        <v>6</v>
      </c>
      <c r="AX24" s="15">
        <v>6</v>
      </c>
      <c r="AY24" s="15">
        <v>1</v>
      </c>
      <c r="AZ24" s="15">
        <v>23</v>
      </c>
      <c r="BA24" s="354">
        <v>12</v>
      </c>
      <c r="BB24" s="137">
        <v>0.65700000000000003</v>
      </c>
      <c r="BC24" s="48">
        <v>3</v>
      </c>
      <c r="BD24" s="49">
        <v>5</v>
      </c>
      <c r="BE24" s="15">
        <v>10</v>
      </c>
      <c r="BF24" s="60">
        <v>1</v>
      </c>
      <c r="BG24" s="61">
        <v>1</v>
      </c>
      <c r="BH24" s="47">
        <v>1.25</v>
      </c>
      <c r="BI24" s="48">
        <v>1</v>
      </c>
      <c r="BJ24" s="61">
        <v>2</v>
      </c>
      <c r="BK24" s="15">
        <v>5</v>
      </c>
      <c r="BL24" s="15">
        <v>1</v>
      </c>
      <c r="BM24" s="15">
        <v>8</v>
      </c>
      <c r="BN24" s="34">
        <v>1</v>
      </c>
      <c r="BO24" s="112">
        <v>-7.4999999999999997E-2</v>
      </c>
      <c r="BP24" s="48">
        <v>7</v>
      </c>
      <c r="BQ24" s="49">
        <v>21</v>
      </c>
      <c r="BR24" s="15">
        <v>9</v>
      </c>
      <c r="BS24" s="60">
        <v>3</v>
      </c>
      <c r="BT24" s="61">
        <v>8</v>
      </c>
      <c r="BU24" s="47">
        <v>4.2999999999999997E-2</v>
      </c>
      <c r="BV24" s="48">
        <v>2</v>
      </c>
      <c r="BW24" s="61">
        <v>9</v>
      </c>
      <c r="BX24" s="15">
        <v>12</v>
      </c>
      <c r="BY24" s="15">
        <v>4</v>
      </c>
      <c r="BZ24" s="15">
        <v>38</v>
      </c>
      <c r="CA24" s="34">
        <v>16</v>
      </c>
      <c r="CB24" s="47">
        <v>0</v>
      </c>
      <c r="CC24" s="48">
        <v>1</v>
      </c>
      <c r="CD24" s="49">
        <v>1</v>
      </c>
      <c r="CE24" s="15">
        <v>10</v>
      </c>
      <c r="CF24" s="60">
        <v>1</v>
      </c>
      <c r="CG24" s="61">
        <v>1</v>
      </c>
      <c r="CH24" s="47">
        <v>0</v>
      </c>
      <c r="CI24" s="48">
        <v>2</v>
      </c>
      <c r="CJ24" s="61">
        <v>3</v>
      </c>
      <c r="CK24" s="15">
        <v>4</v>
      </c>
      <c r="CL24" s="15">
        <v>1</v>
      </c>
      <c r="CM24" s="15">
        <v>5</v>
      </c>
      <c r="CN24" s="34">
        <v>1</v>
      </c>
      <c r="CO24" s="47">
        <v>0.80400000000000005</v>
      </c>
      <c r="CP24" s="48">
        <v>5</v>
      </c>
      <c r="CQ24" s="49">
        <v>20</v>
      </c>
      <c r="CR24" s="15">
        <v>10</v>
      </c>
      <c r="CS24" s="60">
        <v>1</v>
      </c>
      <c r="CT24" s="61">
        <v>1</v>
      </c>
      <c r="CU24" s="47">
        <v>0.51300000000000001</v>
      </c>
      <c r="CV24" s="48">
        <v>6</v>
      </c>
      <c r="CW24" s="61">
        <v>20</v>
      </c>
      <c r="CX24" s="15">
        <v>12</v>
      </c>
      <c r="CY24" s="15">
        <v>6</v>
      </c>
      <c r="CZ24" s="15">
        <v>41</v>
      </c>
      <c r="DA24" s="34">
        <v>22</v>
      </c>
      <c r="DB24" s="47">
        <v>0.78700000000000003</v>
      </c>
      <c r="DC24" s="48">
        <v>4</v>
      </c>
      <c r="DD24" s="49">
        <v>15</v>
      </c>
      <c r="DE24" s="15">
        <v>6</v>
      </c>
      <c r="DF24" s="60">
        <v>6</v>
      </c>
      <c r="DG24" s="61">
        <v>19</v>
      </c>
      <c r="DH24" s="47">
        <v>1.069</v>
      </c>
      <c r="DI24" s="48">
        <v>5</v>
      </c>
      <c r="DJ24" s="61">
        <v>8</v>
      </c>
      <c r="DK24" s="15">
        <v>15</v>
      </c>
      <c r="DL24" s="15">
        <v>5</v>
      </c>
      <c r="DM24" s="15">
        <v>42</v>
      </c>
      <c r="DN24" s="34">
        <v>18</v>
      </c>
      <c r="DO24" s="47">
        <v>0.77900000000000003</v>
      </c>
      <c r="DP24" s="48">
        <v>7</v>
      </c>
      <c r="DQ24" s="49">
        <v>22</v>
      </c>
      <c r="DR24" s="15">
        <v>5</v>
      </c>
      <c r="DS24" s="60">
        <v>4</v>
      </c>
      <c r="DT24" s="61">
        <v>15</v>
      </c>
      <c r="DU24" s="47">
        <v>0.76300000000000001</v>
      </c>
      <c r="DV24" s="48">
        <v>3</v>
      </c>
      <c r="DW24" s="61">
        <v>7</v>
      </c>
      <c r="DX24" s="15">
        <v>14</v>
      </c>
      <c r="DY24" s="15">
        <v>6</v>
      </c>
      <c r="DZ24" s="15">
        <v>44</v>
      </c>
      <c r="EA24" s="34">
        <v>19</v>
      </c>
      <c r="EB24" s="47">
        <v>0.81</v>
      </c>
      <c r="EC24" s="48">
        <v>7</v>
      </c>
      <c r="ED24" s="49">
        <v>22</v>
      </c>
      <c r="EE24" s="15">
        <v>5</v>
      </c>
      <c r="EF24" s="60">
        <v>5</v>
      </c>
      <c r="EG24" s="61">
        <v>19</v>
      </c>
      <c r="EH24" s="47">
        <v>0</v>
      </c>
      <c r="EI24" s="48">
        <v>6</v>
      </c>
      <c r="EJ24" s="61">
        <v>15</v>
      </c>
      <c r="EK24" s="15">
        <v>18</v>
      </c>
      <c r="EL24" s="15">
        <v>7</v>
      </c>
      <c r="EM24" s="15">
        <v>56</v>
      </c>
      <c r="EN24" s="34">
        <v>22</v>
      </c>
      <c r="EO24" s="47">
        <v>0.78300000000000003</v>
      </c>
      <c r="EP24" s="48">
        <v>5</v>
      </c>
      <c r="EQ24" s="49">
        <v>17</v>
      </c>
      <c r="ER24" s="15">
        <v>4</v>
      </c>
      <c r="ES24" s="60">
        <v>5</v>
      </c>
      <c r="ET24" s="61">
        <v>16</v>
      </c>
      <c r="EU24" s="47">
        <v>0.11700000000000001</v>
      </c>
      <c r="EV24" s="48">
        <v>5</v>
      </c>
      <c r="EW24" s="61">
        <v>19</v>
      </c>
      <c r="EX24" s="15">
        <v>15</v>
      </c>
      <c r="EY24" s="15">
        <v>5</v>
      </c>
      <c r="EZ24" s="15">
        <v>52</v>
      </c>
      <c r="FA24" s="34">
        <v>18</v>
      </c>
      <c r="FB24" s="47">
        <v>0.79200000000000004</v>
      </c>
      <c r="FC24" s="48">
        <v>2</v>
      </c>
      <c r="FD24" s="49">
        <v>4</v>
      </c>
      <c r="FE24" s="15">
        <v>10</v>
      </c>
      <c r="FF24" s="60">
        <v>1</v>
      </c>
      <c r="FG24" s="61">
        <v>1</v>
      </c>
      <c r="FH24" s="47">
        <v>1.587</v>
      </c>
      <c r="FI24" s="48">
        <v>3</v>
      </c>
      <c r="FJ24" s="61">
        <v>7</v>
      </c>
      <c r="FK24" s="15">
        <v>6</v>
      </c>
      <c r="FL24" s="15">
        <v>1</v>
      </c>
      <c r="FM24" s="15">
        <v>12</v>
      </c>
      <c r="FN24" s="34">
        <v>3</v>
      </c>
      <c r="FO24" s="307">
        <f t="shared" si="25"/>
        <v>7.7830000000000004</v>
      </c>
      <c r="FP24" s="263">
        <f>RANK(FO24,FO23:FO29,0)</f>
        <v>7</v>
      </c>
      <c r="FQ24" s="264">
        <f>RANK(FO24,(FO5:FO7,FO9:FO14,FO16:FO21,FO23:FO29),0)</f>
        <v>21</v>
      </c>
      <c r="FR24" s="316">
        <f t="shared" si="26"/>
        <v>103</v>
      </c>
      <c r="FS24" s="280">
        <f>RANK(FR24,FR23:FR29,0)</f>
        <v>6</v>
      </c>
      <c r="FT24" s="281">
        <f>RANK(FR24,(FR5:FR7,FR9:FR14,FR16:FR21,FR23:FR29),0)</f>
        <v>20</v>
      </c>
      <c r="FU24" s="249">
        <f t="shared" si="27"/>
        <v>0.98699999999999999</v>
      </c>
      <c r="FV24" s="282">
        <f>RANK(FU24,FU23:FU29,0)</f>
        <v>7</v>
      </c>
      <c r="FW24" s="283">
        <f>RANK(FU24,(FU5:FU7,FU9:FU14,FU16:FU21,FU23:FU29),0)</f>
        <v>22</v>
      </c>
      <c r="FX24" s="267">
        <f t="shared" si="28"/>
        <v>20</v>
      </c>
      <c r="FY24" s="267">
        <f>RANK(FX24,FX23:FX29,1)</f>
        <v>7</v>
      </c>
      <c r="FZ24" s="267">
        <f t="shared" si="29"/>
        <v>63</v>
      </c>
      <c r="GA24" s="268">
        <f>RANK(FZ24,(FZ5,FZ6,FZ7,FZ9,FZ10,FZ11,FZ18,FZ19,FZ12,FZ20,FZ13,FZ23,FZ24,FZ16,FZ25,FZ17,FZ26,FZ27,FZ21,FZ28,FZ29,FZ14),1)</f>
        <v>22</v>
      </c>
      <c r="GB24" s="14">
        <f t="shared" si="30"/>
        <v>3.113</v>
      </c>
      <c r="GC24" s="15">
        <f>RANK(GB24,GB23:GB29,0)</f>
        <v>7</v>
      </c>
      <c r="GD24" s="7">
        <f t="shared" ref="GD24:GD29" si="33">FR24*3/10</f>
        <v>30.9</v>
      </c>
      <c r="GE24" s="15">
        <f>RANK(GD24,GD23:GD29,0)</f>
        <v>6</v>
      </c>
      <c r="GF24" s="25">
        <f t="shared" si="31"/>
        <v>0.29599999999999999</v>
      </c>
      <c r="GG24" s="15">
        <f>RANK(GF24,GF23:GF29,0)</f>
        <v>7</v>
      </c>
      <c r="GH24" s="16">
        <f t="shared" si="32"/>
        <v>20</v>
      </c>
      <c r="GI24" s="17">
        <f>RANK(GH24,GH23:GH29,1)</f>
        <v>7</v>
      </c>
      <c r="GJ24" s="124" t="s">
        <v>57</v>
      </c>
    </row>
    <row r="25" spans="1:192" s="128" customFormat="1" ht="13.5" customHeight="1" x14ac:dyDescent="0.25">
      <c r="A25" s="125" t="s">
        <v>98</v>
      </c>
      <c r="B25" s="113">
        <v>0.65900000000000003</v>
      </c>
      <c r="C25" s="67">
        <v>6</v>
      </c>
      <c r="D25" s="68">
        <v>19</v>
      </c>
      <c r="E25" s="4">
        <v>10</v>
      </c>
      <c r="F25" s="69">
        <v>1</v>
      </c>
      <c r="G25" s="70">
        <v>1</v>
      </c>
      <c r="H25" s="50">
        <v>-1.8240000000000001</v>
      </c>
      <c r="I25" s="67">
        <v>7</v>
      </c>
      <c r="J25" s="70">
        <v>22</v>
      </c>
      <c r="K25" s="4">
        <v>14</v>
      </c>
      <c r="L25" s="4">
        <v>7</v>
      </c>
      <c r="M25" s="4">
        <v>42</v>
      </c>
      <c r="N25" s="32">
        <v>22</v>
      </c>
      <c r="O25" s="50">
        <v>0.54300000000000004</v>
      </c>
      <c r="P25" s="67">
        <v>3</v>
      </c>
      <c r="Q25" s="68">
        <v>15</v>
      </c>
      <c r="R25" s="4">
        <v>10</v>
      </c>
      <c r="S25" s="69">
        <v>1</v>
      </c>
      <c r="T25" s="70">
        <v>1</v>
      </c>
      <c r="U25" s="50">
        <v>0</v>
      </c>
      <c r="V25" s="67">
        <v>2</v>
      </c>
      <c r="W25" s="70">
        <v>10</v>
      </c>
      <c r="X25" s="4">
        <v>6</v>
      </c>
      <c r="Y25" s="4">
        <v>3</v>
      </c>
      <c r="Z25" s="4">
        <v>26</v>
      </c>
      <c r="AA25" s="32">
        <v>14</v>
      </c>
      <c r="AB25" s="50">
        <v>0.85399999999999998</v>
      </c>
      <c r="AC25" s="67">
        <v>2</v>
      </c>
      <c r="AD25" s="68">
        <v>11</v>
      </c>
      <c r="AE25" s="4">
        <v>6</v>
      </c>
      <c r="AF25" s="69">
        <v>4</v>
      </c>
      <c r="AG25" s="70">
        <v>15</v>
      </c>
      <c r="AH25" s="50">
        <v>1.9750000000000001</v>
      </c>
      <c r="AI25" s="67">
        <v>2</v>
      </c>
      <c r="AJ25" s="70">
        <v>4</v>
      </c>
      <c r="AK25" s="4">
        <v>8</v>
      </c>
      <c r="AL25" s="4">
        <v>2</v>
      </c>
      <c r="AM25" s="4">
        <v>30</v>
      </c>
      <c r="AN25" s="32">
        <v>9</v>
      </c>
      <c r="AO25" s="50">
        <v>0.63400000000000001</v>
      </c>
      <c r="AP25" s="67">
        <v>4</v>
      </c>
      <c r="AQ25" s="68">
        <v>14</v>
      </c>
      <c r="AR25" s="4">
        <v>8</v>
      </c>
      <c r="AS25" s="69">
        <v>4</v>
      </c>
      <c r="AT25" s="70">
        <v>13</v>
      </c>
      <c r="AU25" s="50">
        <v>0.19900000000000001</v>
      </c>
      <c r="AV25" s="67">
        <v>1</v>
      </c>
      <c r="AW25" s="70">
        <v>1</v>
      </c>
      <c r="AX25" s="4">
        <v>9</v>
      </c>
      <c r="AY25" s="4">
        <v>3</v>
      </c>
      <c r="AZ25" s="4">
        <v>28</v>
      </c>
      <c r="BA25" s="351">
        <v>14</v>
      </c>
      <c r="BB25" s="359">
        <v>0.65700000000000003</v>
      </c>
      <c r="BC25" s="67">
        <v>3</v>
      </c>
      <c r="BD25" s="68">
        <v>5</v>
      </c>
      <c r="BE25" s="4">
        <v>9</v>
      </c>
      <c r="BF25" s="69">
        <v>4</v>
      </c>
      <c r="BG25" s="70">
        <v>7</v>
      </c>
      <c r="BH25" s="50">
        <v>0.92500000000000004</v>
      </c>
      <c r="BI25" s="67">
        <v>2</v>
      </c>
      <c r="BJ25" s="70">
        <v>4</v>
      </c>
      <c r="BK25" s="4">
        <v>9</v>
      </c>
      <c r="BL25" s="4">
        <v>3</v>
      </c>
      <c r="BM25" s="4">
        <v>16</v>
      </c>
      <c r="BN25" s="32">
        <v>4</v>
      </c>
      <c r="BO25" s="113">
        <v>-5.8999999999999997E-2</v>
      </c>
      <c r="BP25" s="67">
        <v>2</v>
      </c>
      <c r="BQ25" s="68">
        <v>3</v>
      </c>
      <c r="BR25" s="4">
        <v>9</v>
      </c>
      <c r="BS25" s="69">
        <v>3</v>
      </c>
      <c r="BT25" s="70">
        <v>8</v>
      </c>
      <c r="BU25" s="50">
        <v>7.6999999999999999E-2</v>
      </c>
      <c r="BV25" s="67">
        <v>1</v>
      </c>
      <c r="BW25" s="70">
        <v>6</v>
      </c>
      <c r="BX25" s="4">
        <v>6</v>
      </c>
      <c r="BY25" s="4">
        <v>1</v>
      </c>
      <c r="BZ25" s="4">
        <v>17</v>
      </c>
      <c r="CA25" s="32">
        <v>6</v>
      </c>
      <c r="CB25" s="50">
        <v>0</v>
      </c>
      <c r="CC25" s="67">
        <v>1</v>
      </c>
      <c r="CD25" s="68">
        <v>1</v>
      </c>
      <c r="CE25" s="4">
        <v>10</v>
      </c>
      <c r="CF25" s="69">
        <v>1</v>
      </c>
      <c r="CG25" s="70">
        <v>1</v>
      </c>
      <c r="CH25" s="50">
        <v>0</v>
      </c>
      <c r="CI25" s="67">
        <v>2</v>
      </c>
      <c r="CJ25" s="70">
        <v>3</v>
      </c>
      <c r="CK25" s="4">
        <v>4</v>
      </c>
      <c r="CL25" s="4">
        <v>1</v>
      </c>
      <c r="CM25" s="4">
        <v>5</v>
      </c>
      <c r="CN25" s="32">
        <v>1</v>
      </c>
      <c r="CO25" s="50">
        <v>0.79900000000000004</v>
      </c>
      <c r="CP25" s="67">
        <v>6</v>
      </c>
      <c r="CQ25" s="68">
        <v>21</v>
      </c>
      <c r="CR25" s="4">
        <v>10</v>
      </c>
      <c r="CS25" s="69">
        <v>1</v>
      </c>
      <c r="CT25" s="70">
        <v>1</v>
      </c>
      <c r="CU25" s="50">
        <v>2.4900000000000002</v>
      </c>
      <c r="CV25" s="67">
        <v>1</v>
      </c>
      <c r="CW25" s="70">
        <v>1</v>
      </c>
      <c r="CX25" s="4">
        <v>8</v>
      </c>
      <c r="CY25" s="4">
        <v>3</v>
      </c>
      <c r="CZ25" s="4">
        <v>23</v>
      </c>
      <c r="DA25" s="32">
        <v>12</v>
      </c>
      <c r="DB25" s="50">
        <v>0.78600000000000003</v>
      </c>
      <c r="DC25" s="67">
        <v>6</v>
      </c>
      <c r="DD25" s="68">
        <v>17</v>
      </c>
      <c r="DE25" s="4">
        <v>6</v>
      </c>
      <c r="DF25" s="69">
        <v>6</v>
      </c>
      <c r="DG25" s="70">
        <v>19</v>
      </c>
      <c r="DH25" s="50">
        <v>1.1759999999999999</v>
      </c>
      <c r="DI25" s="67">
        <v>3</v>
      </c>
      <c r="DJ25" s="70">
        <v>5</v>
      </c>
      <c r="DK25" s="4">
        <v>15</v>
      </c>
      <c r="DL25" s="4">
        <v>5</v>
      </c>
      <c r="DM25" s="4">
        <v>41</v>
      </c>
      <c r="DN25" s="32">
        <v>17</v>
      </c>
      <c r="DO25" s="50">
        <v>0.81100000000000005</v>
      </c>
      <c r="DP25" s="67">
        <v>3</v>
      </c>
      <c r="DQ25" s="68">
        <v>14</v>
      </c>
      <c r="DR25" s="4">
        <v>5</v>
      </c>
      <c r="DS25" s="69">
        <v>4</v>
      </c>
      <c r="DT25" s="70">
        <v>15</v>
      </c>
      <c r="DU25" s="50">
        <v>1.03</v>
      </c>
      <c r="DV25" s="67">
        <v>2</v>
      </c>
      <c r="DW25" s="70">
        <v>3</v>
      </c>
      <c r="DX25" s="4">
        <v>9</v>
      </c>
      <c r="DY25" s="4">
        <v>2</v>
      </c>
      <c r="DZ25" s="4">
        <v>32</v>
      </c>
      <c r="EA25" s="32">
        <v>10</v>
      </c>
      <c r="EB25" s="50">
        <v>0.83</v>
      </c>
      <c r="EC25" s="67">
        <v>5</v>
      </c>
      <c r="ED25" s="68">
        <v>18</v>
      </c>
      <c r="EE25" s="4">
        <v>5</v>
      </c>
      <c r="EF25" s="69">
        <v>5</v>
      </c>
      <c r="EG25" s="70">
        <v>19</v>
      </c>
      <c r="EH25" s="50">
        <v>0.39300000000000002</v>
      </c>
      <c r="EI25" s="67">
        <v>3</v>
      </c>
      <c r="EJ25" s="70">
        <v>4</v>
      </c>
      <c r="EK25" s="4">
        <v>13</v>
      </c>
      <c r="EL25" s="4">
        <v>5</v>
      </c>
      <c r="EM25" s="4">
        <v>41</v>
      </c>
      <c r="EN25" s="32">
        <v>18</v>
      </c>
      <c r="EO25" s="50">
        <v>0.78600000000000003</v>
      </c>
      <c r="EP25" s="67">
        <v>4</v>
      </c>
      <c r="EQ25" s="68">
        <v>14</v>
      </c>
      <c r="ER25" s="4">
        <v>5</v>
      </c>
      <c r="ES25" s="69">
        <v>4</v>
      </c>
      <c r="ET25" s="70">
        <v>14</v>
      </c>
      <c r="EU25" s="50">
        <v>2.1139999999999999</v>
      </c>
      <c r="EV25" s="67">
        <v>1</v>
      </c>
      <c r="EW25" s="70">
        <v>1</v>
      </c>
      <c r="EX25" s="4">
        <v>9</v>
      </c>
      <c r="EY25" s="4">
        <v>4</v>
      </c>
      <c r="EZ25" s="4">
        <v>29</v>
      </c>
      <c r="FA25" s="32">
        <v>12</v>
      </c>
      <c r="FB25" s="50">
        <v>0.78400000000000003</v>
      </c>
      <c r="FC25" s="67">
        <v>3</v>
      </c>
      <c r="FD25" s="68">
        <v>7</v>
      </c>
      <c r="FE25" s="4">
        <v>10</v>
      </c>
      <c r="FF25" s="69">
        <v>1</v>
      </c>
      <c r="FG25" s="70">
        <v>1</v>
      </c>
      <c r="FH25" s="50">
        <v>1.143</v>
      </c>
      <c r="FI25" s="67">
        <v>4</v>
      </c>
      <c r="FJ25" s="70">
        <v>10</v>
      </c>
      <c r="FK25" s="4">
        <v>8</v>
      </c>
      <c r="FL25" s="4">
        <v>3</v>
      </c>
      <c r="FM25" s="4">
        <v>18</v>
      </c>
      <c r="FN25" s="32">
        <v>7</v>
      </c>
      <c r="FO25" s="307">
        <f t="shared" si="25"/>
        <v>8.0839999999999996</v>
      </c>
      <c r="FP25" s="294">
        <f>RANK(FO25,FO23:FO29,0)</f>
        <v>2</v>
      </c>
      <c r="FQ25" s="295">
        <f>RANK(FO25,(FO5:FO7,FO9:FO14,FO16:FO21,FO23:FO29),0)</f>
        <v>13</v>
      </c>
      <c r="FR25" s="248">
        <f t="shared" si="26"/>
        <v>103</v>
      </c>
      <c r="FS25" s="296">
        <f>RANK(FR25,FR23:FR29,0)</f>
        <v>6</v>
      </c>
      <c r="FT25" s="297">
        <f>RANK(FR25,(FR5:FR7,FR9:FR14,FR16:FR21,FR23:FR29),0)</f>
        <v>20</v>
      </c>
      <c r="FU25" s="272">
        <f t="shared" si="27"/>
        <v>9.6980000000000004</v>
      </c>
      <c r="FV25" s="298">
        <f>RANK(FU25,FU23:FU29,0)</f>
        <v>1</v>
      </c>
      <c r="FW25" s="299">
        <f>RANK(FU25,(FU5:FU7,FU9:FU14,FU16:FU21,FU23:FU29),0)</f>
        <v>1</v>
      </c>
      <c r="FX25" s="251">
        <f t="shared" si="28"/>
        <v>9</v>
      </c>
      <c r="FY25" s="251">
        <f>RANK(FX25,FX23:FX29,1)</f>
        <v>3</v>
      </c>
      <c r="FZ25" s="251">
        <f t="shared" si="29"/>
        <v>34</v>
      </c>
      <c r="GA25" s="252">
        <f>RANK(FZ25,(FZ5,FZ6,FZ7,FZ9,FZ10,FZ11,FZ18,FZ19,FZ12,FZ20,FZ13,FZ23,FZ24,FZ16,FZ25,FZ17,FZ26,FZ27,FZ21,FZ28,FZ29,FZ14),1)</f>
        <v>10</v>
      </c>
      <c r="GB25" s="3">
        <f t="shared" si="30"/>
        <v>3.234</v>
      </c>
      <c r="GC25" s="4">
        <f>RANK(GB25,GB23:GB29,0)</f>
        <v>2</v>
      </c>
      <c r="GD25" s="13">
        <f t="shared" si="33"/>
        <v>30.9</v>
      </c>
      <c r="GE25" s="4">
        <f>RANK(GD25,GD23:GD29,0)</f>
        <v>6</v>
      </c>
      <c r="GF25" s="23">
        <f t="shared" si="31"/>
        <v>2.9089999999999998</v>
      </c>
      <c r="GG25" s="4">
        <f>RANK(GF25,GF23:GF29,0)</f>
        <v>1</v>
      </c>
      <c r="GH25" s="8">
        <f t="shared" si="32"/>
        <v>9</v>
      </c>
      <c r="GI25" s="6">
        <f>RANK(GH25,GH23:GH29,1)</f>
        <v>3</v>
      </c>
      <c r="GJ25" s="125" t="s">
        <v>98</v>
      </c>
    </row>
    <row r="26" spans="1:192" s="128" customFormat="1" ht="13.5" customHeight="1" x14ac:dyDescent="0.25">
      <c r="A26" s="126" t="s">
        <v>60</v>
      </c>
      <c r="B26" s="111">
        <v>0.65700000000000003</v>
      </c>
      <c r="C26" s="53">
        <v>7</v>
      </c>
      <c r="D26" s="46">
        <v>20</v>
      </c>
      <c r="E26" s="10">
        <v>10</v>
      </c>
      <c r="F26" s="59">
        <v>1</v>
      </c>
      <c r="G26" s="57">
        <v>1</v>
      </c>
      <c r="H26" s="44">
        <v>0</v>
      </c>
      <c r="I26" s="53">
        <v>1</v>
      </c>
      <c r="J26" s="57">
        <v>7</v>
      </c>
      <c r="K26" s="10">
        <v>9</v>
      </c>
      <c r="L26" s="10">
        <v>4</v>
      </c>
      <c r="M26" s="10">
        <v>28</v>
      </c>
      <c r="N26" s="33">
        <v>16</v>
      </c>
      <c r="O26" s="44">
        <v>0.39700000000000002</v>
      </c>
      <c r="P26" s="53">
        <v>7</v>
      </c>
      <c r="Q26" s="46">
        <v>22</v>
      </c>
      <c r="R26" s="10">
        <v>10</v>
      </c>
      <c r="S26" s="59">
        <v>1</v>
      </c>
      <c r="T26" s="57">
        <v>1</v>
      </c>
      <c r="U26" s="44">
        <v>0</v>
      </c>
      <c r="V26" s="53">
        <v>2</v>
      </c>
      <c r="W26" s="57">
        <v>10</v>
      </c>
      <c r="X26" s="10">
        <v>10</v>
      </c>
      <c r="Y26" s="10">
        <v>6</v>
      </c>
      <c r="Z26" s="10">
        <v>33</v>
      </c>
      <c r="AA26" s="33">
        <v>19</v>
      </c>
      <c r="AB26" s="44">
        <v>0.81599999999999995</v>
      </c>
      <c r="AC26" s="53">
        <v>3</v>
      </c>
      <c r="AD26" s="46">
        <v>12</v>
      </c>
      <c r="AE26" s="10">
        <v>6</v>
      </c>
      <c r="AF26" s="59">
        <v>4</v>
      </c>
      <c r="AG26" s="57">
        <v>15</v>
      </c>
      <c r="AH26" s="44">
        <v>0</v>
      </c>
      <c r="AI26" s="53">
        <v>4</v>
      </c>
      <c r="AJ26" s="57">
        <v>14</v>
      </c>
      <c r="AK26" s="10">
        <v>11</v>
      </c>
      <c r="AL26" s="10">
        <v>4</v>
      </c>
      <c r="AM26" s="10">
        <v>41</v>
      </c>
      <c r="AN26" s="33">
        <v>16</v>
      </c>
      <c r="AO26" s="44">
        <v>0.81799999999999995</v>
      </c>
      <c r="AP26" s="53">
        <v>1</v>
      </c>
      <c r="AQ26" s="46">
        <v>1</v>
      </c>
      <c r="AR26" s="10">
        <v>8</v>
      </c>
      <c r="AS26" s="59">
        <v>4</v>
      </c>
      <c r="AT26" s="57">
        <v>13</v>
      </c>
      <c r="AU26" s="44">
        <v>0</v>
      </c>
      <c r="AV26" s="53">
        <v>4</v>
      </c>
      <c r="AW26" s="57">
        <v>8</v>
      </c>
      <c r="AX26" s="10">
        <v>9</v>
      </c>
      <c r="AY26" s="10">
        <v>3</v>
      </c>
      <c r="AZ26" s="10">
        <v>22</v>
      </c>
      <c r="BA26" s="353">
        <v>9</v>
      </c>
      <c r="BB26" s="136">
        <v>0.64</v>
      </c>
      <c r="BC26" s="53">
        <v>5</v>
      </c>
      <c r="BD26" s="46">
        <v>10</v>
      </c>
      <c r="BE26" s="10">
        <v>10</v>
      </c>
      <c r="BF26" s="59">
        <v>1</v>
      </c>
      <c r="BG26" s="57">
        <v>1</v>
      </c>
      <c r="BH26" s="44">
        <v>0</v>
      </c>
      <c r="BI26" s="53">
        <v>4</v>
      </c>
      <c r="BJ26" s="57">
        <v>9</v>
      </c>
      <c r="BK26" s="10">
        <v>10</v>
      </c>
      <c r="BL26" s="10">
        <v>4</v>
      </c>
      <c r="BM26" s="10">
        <v>20</v>
      </c>
      <c r="BN26" s="33">
        <v>5</v>
      </c>
      <c r="BO26" s="111">
        <v>-4.9000000000000002E-2</v>
      </c>
      <c r="BP26" s="53">
        <v>1</v>
      </c>
      <c r="BQ26" s="46">
        <v>1</v>
      </c>
      <c r="BR26" s="10">
        <v>10</v>
      </c>
      <c r="BS26" s="59">
        <v>1</v>
      </c>
      <c r="BT26" s="57">
        <v>1</v>
      </c>
      <c r="BU26" s="44">
        <v>0</v>
      </c>
      <c r="BV26" s="53">
        <v>5</v>
      </c>
      <c r="BW26" s="57">
        <v>16</v>
      </c>
      <c r="BX26" s="10">
        <v>7</v>
      </c>
      <c r="BY26" s="10">
        <v>2</v>
      </c>
      <c r="BZ26" s="10">
        <v>18</v>
      </c>
      <c r="CA26" s="33">
        <v>7</v>
      </c>
      <c r="CB26" s="44">
        <v>0</v>
      </c>
      <c r="CC26" s="53">
        <v>1</v>
      </c>
      <c r="CD26" s="46">
        <v>1</v>
      </c>
      <c r="CE26" s="10">
        <v>10</v>
      </c>
      <c r="CF26" s="59">
        <v>1</v>
      </c>
      <c r="CG26" s="57">
        <v>1</v>
      </c>
      <c r="CH26" s="44">
        <v>0</v>
      </c>
      <c r="CI26" s="53">
        <v>2</v>
      </c>
      <c r="CJ26" s="57">
        <v>3</v>
      </c>
      <c r="CK26" s="10">
        <v>4</v>
      </c>
      <c r="CL26" s="10">
        <v>1</v>
      </c>
      <c r="CM26" s="10">
        <v>5</v>
      </c>
      <c r="CN26" s="33">
        <v>1</v>
      </c>
      <c r="CO26" s="44">
        <v>0.82</v>
      </c>
      <c r="CP26" s="53">
        <v>4</v>
      </c>
      <c r="CQ26" s="46">
        <v>17</v>
      </c>
      <c r="CR26" s="10">
        <v>10</v>
      </c>
      <c r="CS26" s="59">
        <v>1</v>
      </c>
      <c r="CT26" s="57">
        <v>1</v>
      </c>
      <c r="CU26" s="44">
        <v>0.85399999999999998</v>
      </c>
      <c r="CV26" s="53">
        <v>5</v>
      </c>
      <c r="CW26" s="57">
        <v>15</v>
      </c>
      <c r="CX26" s="10">
        <v>10</v>
      </c>
      <c r="CY26" s="10">
        <v>4</v>
      </c>
      <c r="CZ26" s="10">
        <v>33</v>
      </c>
      <c r="DA26" s="33">
        <v>17</v>
      </c>
      <c r="DB26" s="44">
        <v>0.78700000000000003</v>
      </c>
      <c r="DC26" s="53">
        <v>4</v>
      </c>
      <c r="DD26" s="46">
        <v>15</v>
      </c>
      <c r="DE26" s="10">
        <v>7</v>
      </c>
      <c r="DF26" s="59">
        <v>2</v>
      </c>
      <c r="DG26" s="57">
        <v>11</v>
      </c>
      <c r="DH26" s="44">
        <v>0.307</v>
      </c>
      <c r="DI26" s="53">
        <v>7</v>
      </c>
      <c r="DJ26" s="57">
        <v>17</v>
      </c>
      <c r="DK26" s="10">
        <v>13</v>
      </c>
      <c r="DL26" s="10">
        <v>4</v>
      </c>
      <c r="DM26" s="10">
        <v>43</v>
      </c>
      <c r="DN26" s="33">
        <v>19</v>
      </c>
      <c r="DO26" s="44">
        <v>0.80500000000000005</v>
      </c>
      <c r="DP26" s="53">
        <v>5</v>
      </c>
      <c r="DQ26" s="46">
        <v>17</v>
      </c>
      <c r="DR26" s="10">
        <v>6</v>
      </c>
      <c r="DS26" s="59">
        <v>1</v>
      </c>
      <c r="DT26" s="57">
        <v>7</v>
      </c>
      <c r="DU26" s="44">
        <v>0.20799999999999999</v>
      </c>
      <c r="DV26" s="53">
        <v>5</v>
      </c>
      <c r="DW26" s="57">
        <v>16</v>
      </c>
      <c r="DX26" s="10">
        <v>11</v>
      </c>
      <c r="DY26" s="10">
        <v>4</v>
      </c>
      <c r="DZ26" s="10">
        <v>40</v>
      </c>
      <c r="EA26" s="33">
        <v>16</v>
      </c>
      <c r="EB26" s="44">
        <v>0.83699999999999997</v>
      </c>
      <c r="EC26" s="53">
        <v>3</v>
      </c>
      <c r="ED26" s="46">
        <v>16</v>
      </c>
      <c r="EE26" s="10">
        <v>6</v>
      </c>
      <c r="EF26" s="59">
        <v>1</v>
      </c>
      <c r="EG26" s="57">
        <v>11</v>
      </c>
      <c r="EH26" s="44">
        <v>0</v>
      </c>
      <c r="EI26" s="53">
        <v>6</v>
      </c>
      <c r="EJ26" s="57">
        <v>15</v>
      </c>
      <c r="EK26" s="10">
        <v>10</v>
      </c>
      <c r="EL26" s="10">
        <v>4</v>
      </c>
      <c r="EM26" s="10">
        <v>42</v>
      </c>
      <c r="EN26" s="33">
        <v>19</v>
      </c>
      <c r="EO26" s="44">
        <v>0.75600000000000001</v>
      </c>
      <c r="EP26" s="53">
        <v>7</v>
      </c>
      <c r="EQ26" s="46">
        <v>22</v>
      </c>
      <c r="ER26" s="10">
        <v>3</v>
      </c>
      <c r="ES26" s="59">
        <v>6</v>
      </c>
      <c r="ET26" s="57">
        <v>21</v>
      </c>
      <c r="EU26" s="44">
        <v>0</v>
      </c>
      <c r="EV26" s="53">
        <v>6</v>
      </c>
      <c r="EW26" s="57">
        <v>21</v>
      </c>
      <c r="EX26" s="10">
        <v>19</v>
      </c>
      <c r="EY26" s="10">
        <v>6</v>
      </c>
      <c r="EZ26" s="10">
        <v>64</v>
      </c>
      <c r="FA26" s="33">
        <v>22</v>
      </c>
      <c r="FB26" s="44">
        <v>0.77500000000000002</v>
      </c>
      <c r="FC26" s="53">
        <v>4</v>
      </c>
      <c r="FD26" s="46">
        <v>9</v>
      </c>
      <c r="FE26" s="10">
        <v>10</v>
      </c>
      <c r="FF26" s="59">
        <v>1</v>
      </c>
      <c r="FG26" s="57">
        <v>1</v>
      </c>
      <c r="FH26" s="44">
        <v>0.83499999999999996</v>
      </c>
      <c r="FI26" s="53">
        <v>6</v>
      </c>
      <c r="FJ26" s="57">
        <v>13</v>
      </c>
      <c r="FK26" s="10">
        <v>11</v>
      </c>
      <c r="FL26" s="10">
        <v>6</v>
      </c>
      <c r="FM26" s="10">
        <v>23</v>
      </c>
      <c r="FN26" s="33">
        <v>9</v>
      </c>
      <c r="FO26" s="309">
        <f t="shared" si="25"/>
        <v>8.0589999999999993</v>
      </c>
      <c r="FP26" s="274">
        <f>RANK(FO26,FO23:FO29,0)</f>
        <v>3</v>
      </c>
      <c r="FQ26" s="260">
        <f>RANK(FO26,(FO5:FO7,FO9:FO14,FO16:FO21,FO23:FO29),0)</f>
        <v>14</v>
      </c>
      <c r="FR26" s="254">
        <f t="shared" si="26"/>
        <v>106</v>
      </c>
      <c r="FS26" s="278">
        <f>RANK(FR26,FR23:FR29,0)</f>
        <v>4</v>
      </c>
      <c r="FT26" s="276">
        <f>RANK(FR26,(FR5:FR7,FR9:FR14,FR16:FR21,FR23:FR29),0)</f>
        <v>16</v>
      </c>
      <c r="FU26" s="275">
        <f t="shared" si="27"/>
        <v>2.2040000000000002</v>
      </c>
      <c r="FV26" s="277">
        <f>RANK(FU26,FU23:FU29,0)</f>
        <v>6</v>
      </c>
      <c r="FW26" s="279">
        <f>RANK(FU26,(FU5:FU7,FU9:FU14,FU16:FU21,FU23:FU29),0)</f>
        <v>21</v>
      </c>
      <c r="FX26" s="257">
        <f t="shared" si="28"/>
        <v>13</v>
      </c>
      <c r="FY26" s="257">
        <f>RANK(FX26,FX23:FX29,1)</f>
        <v>5</v>
      </c>
      <c r="FZ26" s="257">
        <f t="shared" si="29"/>
        <v>51</v>
      </c>
      <c r="GA26" s="258">
        <f>RANK(FZ26,(FZ5,FZ6,FZ7,FZ9,FZ10,FZ11,FZ18,FZ19,FZ12,FZ20,FZ13,FZ23,FZ24,FZ16,FZ25,FZ17,FZ26,FZ27,FZ21,FZ28,FZ29,FZ14),1)</f>
        <v>19</v>
      </c>
      <c r="GB26" s="9">
        <f t="shared" si="30"/>
        <v>3.2240000000000002</v>
      </c>
      <c r="GC26" s="10">
        <f>RANK(GB26,GB23:GB29,0)</f>
        <v>3</v>
      </c>
      <c r="GD26" s="5">
        <f t="shared" si="33"/>
        <v>31.8</v>
      </c>
      <c r="GE26" s="10">
        <f>RANK(GD26,GD23:GD29,0)</f>
        <v>4</v>
      </c>
      <c r="GF26" s="24">
        <f t="shared" si="31"/>
        <v>0.66100000000000003</v>
      </c>
      <c r="GG26" s="10">
        <f>RANK(GF26,GF23:GF29,0)</f>
        <v>6</v>
      </c>
      <c r="GH26" s="10">
        <f t="shared" si="32"/>
        <v>13</v>
      </c>
      <c r="GI26" s="12">
        <f>RANK(GH26,GH23:GH29,1)</f>
        <v>5</v>
      </c>
      <c r="GJ26" s="126" t="s">
        <v>60</v>
      </c>
    </row>
    <row r="27" spans="1:192" s="129" customFormat="1" ht="13.5" customHeight="1" x14ac:dyDescent="0.25">
      <c r="A27" s="125" t="s">
        <v>61</v>
      </c>
      <c r="B27" s="112">
        <v>0.66700000000000004</v>
      </c>
      <c r="C27" s="48">
        <v>5</v>
      </c>
      <c r="D27" s="49">
        <v>17</v>
      </c>
      <c r="E27" s="15">
        <v>10</v>
      </c>
      <c r="F27" s="60">
        <v>1</v>
      </c>
      <c r="G27" s="61">
        <v>1</v>
      </c>
      <c r="H27" s="47">
        <v>0</v>
      </c>
      <c r="I27" s="48">
        <v>1</v>
      </c>
      <c r="J27" s="61">
        <v>7</v>
      </c>
      <c r="K27" s="15">
        <v>7</v>
      </c>
      <c r="L27" s="15">
        <v>2</v>
      </c>
      <c r="M27" s="15">
        <v>25</v>
      </c>
      <c r="N27" s="34">
        <v>13</v>
      </c>
      <c r="O27" s="47">
        <v>0.52300000000000002</v>
      </c>
      <c r="P27" s="48">
        <v>4</v>
      </c>
      <c r="Q27" s="49">
        <v>18</v>
      </c>
      <c r="R27" s="15">
        <v>10</v>
      </c>
      <c r="S27" s="60">
        <v>1</v>
      </c>
      <c r="T27" s="61">
        <v>1</v>
      </c>
      <c r="U27" s="47">
        <v>0</v>
      </c>
      <c r="V27" s="48">
        <v>2</v>
      </c>
      <c r="W27" s="61">
        <v>10</v>
      </c>
      <c r="X27" s="15">
        <v>7</v>
      </c>
      <c r="Y27" s="15">
        <v>4</v>
      </c>
      <c r="Z27" s="15">
        <v>29</v>
      </c>
      <c r="AA27" s="34">
        <v>16</v>
      </c>
      <c r="AB27" s="47">
        <v>0.94499999999999995</v>
      </c>
      <c r="AC27" s="48">
        <v>1</v>
      </c>
      <c r="AD27" s="49">
        <v>6</v>
      </c>
      <c r="AE27" s="15">
        <v>6</v>
      </c>
      <c r="AF27" s="60">
        <v>4</v>
      </c>
      <c r="AG27" s="61">
        <v>15</v>
      </c>
      <c r="AH27" s="47">
        <v>5.34</v>
      </c>
      <c r="AI27" s="48">
        <v>1</v>
      </c>
      <c r="AJ27" s="61">
        <v>1</v>
      </c>
      <c r="AK27" s="15">
        <v>6</v>
      </c>
      <c r="AL27" s="15">
        <v>1</v>
      </c>
      <c r="AM27" s="15">
        <v>22</v>
      </c>
      <c r="AN27" s="34">
        <v>5</v>
      </c>
      <c r="AO27" s="47">
        <v>0.63500000000000001</v>
      </c>
      <c r="AP27" s="48">
        <v>3</v>
      </c>
      <c r="AQ27" s="49">
        <v>13</v>
      </c>
      <c r="AR27" s="15">
        <v>9</v>
      </c>
      <c r="AS27" s="60">
        <v>1</v>
      </c>
      <c r="AT27" s="61">
        <v>5</v>
      </c>
      <c r="AU27" s="47">
        <v>0.01</v>
      </c>
      <c r="AV27" s="48">
        <v>2</v>
      </c>
      <c r="AW27" s="61">
        <v>3</v>
      </c>
      <c r="AX27" s="15">
        <v>6</v>
      </c>
      <c r="AY27" s="15">
        <v>1</v>
      </c>
      <c r="AZ27" s="15">
        <v>21</v>
      </c>
      <c r="BA27" s="354">
        <v>8</v>
      </c>
      <c r="BB27" s="137">
        <v>0.60599999999999998</v>
      </c>
      <c r="BC27" s="48">
        <v>7</v>
      </c>
      <c r="BD27" s="49">
        <v>20</v>
      </c>
      <c r="BE27" s="15">
        <v>8</v>
      </c>
      <c r="BF27" s="60">
        <v>6</v>
      </c>
      <c r="BG27" s="61">
        <v>18</v>
      </c>
      <c r="BH27" s="47">
        <v>-2.8570000000000002</v>
      </c>
      <c r="BI27" s="48">
        <v>7</v>
      </c>
      <c r="BJ27" s="61">
        <v>21</v>
      </c>
      <c r="BK27" s="15">
        <v>20</v>
      </c>
      <c r="BL27" s="15">
        <v>7</v>
      </c>
      <c r="BM27" s="15">
        <v>59</v>
      </c>
      <c r="BN27" s="34">
        <v>21</v>
      </c>
      <c r="BO27" s="112">
        <v>-0.06</v>
      </c>
      <c r="BP27" s="48">
        <v>3</v>
      </c>
      <c r="BQ27" s="49">
        <v>5</v>
      </c>
      <c r="BR27" s="15">
        <v>9</v>
      </c>
      <c r="BS27" s="60">
        <v>3</v>
      </c>
      <c r="BT27" s="61">
        <v>8</v>
      </c>
      <c r="BU27" s="47">
        <v>2.9000000000000001E-2</v>
      </c>
      <c r="BV27" s="48">
        <v>4</v>
      </c>
      <c r="BW27" s="61">
        <v>12</v>
      </c>
      <c r="BX27" s="15">
        <v>10</v>
      </c>
      <c r="BY27" s="15">
        <v>3</v>
      </c>
      <c r="BZ27" s="15">
        <v>25</v>
      </c>
      <c r="CA27" s="34">
        <v>9</v>
      </c>
      <c r="CB27" s="47">
        <v>0</v>
      </c>
      <c r="CC27" s="48">
        <v>1</v>
      </c>
      <c r="CD27" s="49">
        <v>1</v>
      </c>
      <c r="CE27" s="15">
        <v>10</v>
      </c>
      <c r="CF27" s="60">
        <v>1</v>
      </c>
      <c r="CG27" s="61">
        <v>1</v>
      </c>
      <c r="CH27" s="47">
        <v>0</v>
      </c>
      <c r="CI27" s="48">
        <v>2</v>
      </c>
      <c r="CJ27" s="61">
        <v>3</v>
      </c>
      <c r="CK27" s="15">
        <v>4</v>
      </c>
      <c r="CL27" s="15">
        <v>1</v>
      </c>
      <c r="CM27" s="15">
        <v>5</v>
      </c>
      <c r="CN27" s="34">
        <v>1</v>
      </c>
      <c r="CO27" s="47">
        <v>0.82199999999999995</v>
      </c>
      <c r="CP27" s="48">
        <v>3</v>
      </c>
      <c r="CQ27" s="49">
        <v>16</v>
      </c>
      <c r="CR27" s="15">
        <v>10</v>
      </c>
      <c r="CS27" s="60">
        <v>1</v>
      </c>
      <c r="CT27" s="61">
        <v>1</v>
      </c>
      <c r="CU27" s="47">
        <v>-0.36399999999999999</v>
      </c>
      <c r="CV27" s="48">
        <v>7</v>
      </c>
      <c r="CW27" s="61">
        <v>22</v>
      </c>
      <c r="CX27" s="15">
        <v>11</v>
      </c>
      <c r="CY27" s="15">
        <v>5</v>
      </c>
      <c r="CZ27" s="15">
        <v>39</v>
      </c>
      <c r="DA27" s="34">
        <v>21</v>
      </c>
      <c r="DB27" s="47">
        <v>0.81100000000000005</v>
      </c>
      <c r="DC27" s="48">
        <v>1</v>
      </c>
      <c r="DD27" s="49">
        <v>4</v>
      </c>
      <c r="DE27" s="15">
        <v>8</v>
      </c>
      <c r="DF27" s="60">
        <v>1</v>
      </c>
      <c r="DG27" s="61">
        <v>6</v>
      </c>
      <c r="DH27" s="47">
        <v>1.714</v>
      </c>
      <c r="DI27" s="48">
        <v>1</v>
      </c>
      <c r="DJ27" s="61">
        <v>1</v>
      </c>
      <c r="DK27" s="15">
        <v>3</v>
      </c>
      <c r="DL27" s="15">
        <v>1</v>
      </c>
      <c r="DM27" s="15">
        <v>11</v>
      </c>
      <c r="DN27" s="34">
        <v>3</v>
      </c>
      <c r="DO27" s="47">
        <v>0.85</v>
      </c>
      <c r="DP27" s="48">
        <v>1</v>
      </c>
      <c r="DQ27" s="49">
        <v>3</v>
      </c>
      <c r="DR27" s="15">
        <v>6</v>
      </c>
      <c r="DS27" s="60">
        <v>1</v>
      </c>
      <c r="DT27" s="61">
        <v>7</v>
      </c>
      <c r="DU27" s="47">
        <v>-0.73499999999999999</v>
      </c>
      <c r="DV27" s="48">
        <v>7</v>
      </c>
      <c r="DW27" s="61">
        <v>22</v>
      </c>
      <c r="DX27" s="15">
        <v>9</v>
      </c>
      <c r="DY27" s="15">
        <v>2</v>
      </c>
      <c r="DZ27" s="15">
        <v>32</v>
      </c>
      <c r="EA27" s="34">
        <v>10</v>
      </c>
      <c r="EB27" s="47">
        <v>0.86399999999999999</v>
      </c>
      <c r="EC27" s="48">
        <v>1</v>
      </c>
      <c r="ED27" s="49">
        <v>6</v>
      </c>
      <c r="EE27" s="15">
        <v>6</v>
      </c>
      <c r="EF27" s="60">
        <v>1</v>
      </c>
      <c r="EG27" s="61">
        <v>11</v>
      </c>
      <c r="EH27" s="47">
        <v>1.1499999999999999</v>
      </c>
      <c r="EI27" s="48">
        <v>1</v>
      </c>
      <c r="EJ27" s="61">
        <v>1</v>
      </c>
      <c r="EK27" s="15">
        <v>3</v>
      </c>
      <c r="EL27" s="15">
        <v>1</v>
      </c>
      <c r="EM27" s="15">
        <v>18</v>
      </c>
      <c r="EN27" s="34">
        <v>5</v>
      </c>
      <c r="EO27" s="47">
        <v>0.79700000000000004</v>
      </c>
      <c r="EP27" s="48">
        <v>1</v>
      </c>
      <c r="EQ27" s="49">
        <v>7</v>
      </c>
      <c r="ER27" s="15">
        <v>9</v>
      </c>
      <c r="ES27" s="60">
        <v>1</v>
      </c>
      <c r="ET27" s="61">
        <v>2</v>
      </c>
      <c r="EU27" s="47">
        <v>0.89</v>
      </c>
      <c r="EV27" s="48">
        <v>4</v>
      </c>
      <c r="EW27" s="61">
        <v>10</v>
      </c>
      <c r="EX27" s="15">
        <v>6</v>
      </c>
      <c r="EY27" s="15">
        <v>1</v>
      </c>
      <c r="EZ27" s="15">
        <v>19</v>
      </c>
      <c r="FA27" s="34">
        <v>6</v>
      </c>
      <c r="FB27" s="47">
        <v>0.73499999999999999</v>
      </c>
      <c r="FC27" s="48">
        <v>5</v>
      </c>
      <c r="FD27" s="49">
        <v>17</v>
      </c>
      <c r="FE27" s="15">
        <v>10</v>
      </c>
      <c r="FF27" s="60">
        <v>1</v>
      </c>
      <c r="FG27" s="61">
        <v>1</v>
      </c>
      <c r="FH27" s="47">
        <v>1.7110000000000001</v>
      </c>
      <c r="FI27" s="48">
        <v>2</v>
      </c>
      <c r="FJ27" s="61">
        <v>6</v>
      </c>
      <c r="FK27" s="15">
        <v>8</v>
      </c>
      <c r="FL27" s="15">
        <v>3</v>
      </c>
      <c r="FM27" s="15">
        <v>24</v>
      </c>
      <c r="FN27" s="34">
        <v>11</v>
      </c>
      <c r="FO27" s="311">
        <f t="shared" si="25"/>
        <v>8.1950000000000003</v>
      </c>
      <c r="FP27" s="263">
        <f>RANK(FO27,FO23:FO29,0)</f>
        <v>1</v>
      </c>
      <c r="FQ27" s="264">
        <f>RANK(FO27,(FO5:FO7,FO9:FO14,FO16:FO21,FO23:FO29),0)</f>
        <v>9</v>
      </c>
      <c r="FR27" s="316">
        <f t="shared" si="26"/>
        <v>111</v>
      </c>
      <c r="FS27" s="280">
        <f>RANK(FR27,FR23:FR29,0)</f>
        <v>1</v>
      </c>
      <c r="FT27" s="281">
        <f>RANK(FR27,(FR5:FR7,FR9:FR14,FR16:FR21,FR23:FR29),0)</f>
        <v>9</v>
      </c>
      <c r="FU27" s="249">
        <f t="shared" si="27"/>
        <v>6.8879999999999999</v>
      </c>
      <c r="FV27" s="282">
        <f>RANK(FU27,FU23:FU29,0)</f>
        <v>3</v>
      </c>
      <c r="FW27" s="283">
        <f>RANK(FU27,(FU5:FU7,FU9:FU14,FU16:FU21,FU23:FU29),0)</f>
        <v>6</v>
      </c>
      <c r="FX27" s="267">
        <f t="shared" si="28"/>
        <v>5</v>
      </c>
      <c r="FY27" s="267">
        <f>RANK(FX27,FX23:FX29,1)</f>
        <v>1</v>
      </c>
      <c r="FZ27" s="267">
        <f t="shared" si="29"/>
        <v>24</v>
      </c>
      <c r="GA27" s="268">
        <f>RANK(FZ27,(FZ5,FZ6,FZ7,FZ9,FZ10,FZ11,FZ18,FZ19,FZ12,FZ20,FZ13,FZ23,FZ24,FZ16,FZ25,FZ17,FZ26,FZ27,FZ21,FZ28,FZ29,FZ14),1)</f>
        <v>8</v>
      </c>
      <c r="GB27" s="14">
        <f t="shared" si="30"/>
        <v>3.278</v>
      </c>
      <c r="GC27" s="15">
        <f>RANK(GB27,GB23:GB29,0)</f>
        <v>1</v>
      </c>
      <c r="GD27" s="7">
        <f t="shared" si="33"/>
        <v>33.299999999999997</v>
      </c>
      <c r="GE27" s="15">
        <f>RANK(GD27,GD23:GD29,0)</f>
        <v>1</v>
      </c>
      <c r="GF27" s="25">
        <f t="shared" si="31"/>
        <v>2.0659999999999998</v>
      </c>
      <c r="GG27" s="15">
        <f>RANK(GF27,GF23:GF29,0)</f>
        <v>3</v>
      </c>
      <c r="GH27" s="16">
        <f t="shared" si="32"/>
        <v>5</v>
      </c>
      <c r="GI27" s="17">
        <f>RANK(GH27,GH23:GH29,1)</f>
        <v>1</v>
      </c>
      <c r="GJ27" s="125" t="s">
        <v>61</v>
      </c>
    </row>
    <row r="28" spans="1:192" ht="13.5" customHeight="1" x14ac:dyDescent="0.25">
      <c r="A28" s="130" t="s">
        <v>66</v>
      </c>
      <c r="B28" s="113">
        <v>0.67700000000000005</v>
      </c>
      <c r="C28" s="67">
        <v>3</v>
      </c>
      <c r="D28" s="68">
        <v>15</v>
      </c>
      <c r="E28" s="4">
        <v>10</v>
      </c>
      <c r="F28" s="69">
        <v>1</v>
      </c>
      <c r="G28" s="70">
        <v>1</v>
      </c>
      <c r="H28" s="50">
        <v>-1.3380000000000001</v>
      </c>
      <c r="I28" s="67">
        <v>6</v>
      </c>
      <c r="J28" s="70">
        <v>20</v>
      </c>
      <c r="K28" s="4">
        <v>10</v>
      </c>
      <c r="L28" s="4">
        <v>5</v>
      </c>
      <c r="M28" s="4">
        <v>36</v>
      </c>
      <c r="N28" s="32">
        <v>21</v>
      </c>
      <c r="O28" s="50">
        <v>0.61599999999999999</v>
      </c>
      <c r="P28" s="67">
        <v>1</v>
      </c>
      <c r="Q28" s="68">
        <v>9</v>
      </c>
      <c r="R28" s="4">
        <v>10</v>
      </c>
      <c r="S28" s="69">
        <v>1</v>
      </c>
      <c r="T28" s="70">
        <v>1</v>
      </c>
      <c r="U28" s="50">
        <v>0.36199999999999999</v>
      </c>
      <c r="V28" s="67">
        <v>1</v>
      </c>
      <c r="W28" s="70">
        <v>8</v>
      </c>
      <c r="X28" s="4">
        <v>3</v>
      </c>
      <c r="Y28" s="4">
        <v>1</v>
      </c>
      <c r="Z28" s="4">
        <v>18</v>
      </c>
      <c r="AA28" s="32">
        <v>8</v>
      </c>
      <c r="AB28" s="50">
        <v>0.63800000000000001</v>
      </c>
      <c r="AC28" s="67">
        <v>5</v>
      </c>
      <c r="AD28" s="68">
        <v>19</v>
      </c>
      <c r="AE28" s="4">
        <v>7</v>
      </c>
      <c r="AF28" s="69">
        <v>2</v>
      </c>
      <c r="AG28" s="70">
        <v>13</v>
      </c>
      <c r="AH28" s="50">
        <v>-0.17599999999999999</v>
      </c>
      <c r="AI28" s="67">
        <v>7</v>
      </c>
      <c r="AJ28" s="70">
        <v>20</v>
      </c>
      <c r="AK28" s="4">
        <v>14</v>
      </c>
      <c r="AL28" s="4">
        <v>6</v>
      </c>
      <c r="AM28" s="4">
        <v>52</v>
      </c>
      <c r="AN28" s="32">
        <v>20</v>
      </c>
      <c r="AO28" s="50">
        <v>0.63100000000000001</v>
      </c>
      <c r="AP28" s="67">
        <v>7</v>
      </c>
      <c r="AQ28" s="68">
        <v>18</v>
      </c>
      <c r="AR28" s="4">
        <v>8</v>
      </c>
      <c r="AS28" s="69">
        <v>4</v>
      </c>
      <c r="AT28" s="70">
        <v>13</v>
      </c>
      <c r="AU28" s="50">
        <v>0</v>
      </c>
      <c r="AV28" s="67">
        <v>4</v>
      </c>
      <c r="AW28" s="70">
        <v>8</v>
      </c>
      <c r="AX28" s="4">
        <v>15</v>
      </c>
      <c r="AY28" s="4">
        <v>7</v>
      </c>
      <c r="AZ28" s="4">
        <v>39</v>
      </c>
      <c r="BA28" s="351">
        <v>17</v>
      </c>
      <c r="BB28" s="359">
        <v>0.67800000000000005</v>
      </c>
      <c r="BC28" s="67">
        <v>2</v>
      </c>
      <c r="BD28" s="68">
        <v>2</v>
      </c>
      <c r="BE28" s="4">
        <v>10</v>
      </c>
      <c r="BF28" s="69">
        <v>1</v>
      </c>
      <c r="BG28" s="70">
        <v>1</v>
      </c>
      <c r="BH28" s="50">
        <v>0</v>
      </c>
      <c r="BI28" s="67">
        <v>4</v>
      </c>
      <c r="BJ28" s="70">
        <v>9</v>
      </c>
      <c r="BK28" s="4">
        <v>7</v>
      </c>
      <c r="BL28" s="4">
        <v>2</v>
      </c>
      <c r="BM28" s="4">
        <v>12</v>
      </c>
      <c r="BN28" s="32">
        <v>3</v>
      </c>
      <c r="BO28" s="113">
        <v>-7.0000000000000007E-2</v>
      </c>
      <c r="BP28" s="67">
        <v>5</v>
      </c>
      <c r="BQ28" s="68">
        <v>18</v>
      </c>
      <c r="BR28" s="4">
        <v>8</v>
      </c>
      <c r="BS28" s="69">
        <v>7</v>
      </c>
      <c r="BT28" s="70">
        <v>22</v>
      </c>
      <c r="BU28" s="50">
        <v>3.7999999999999999E-2</v>
      </c>
      <c r="BV28" s="67">
        <v>3</v>
      </c>
      <c r="BW28" s="70">
        <v>10</v>
      </c>
      <c r="BX28" s="4">
        <v>15</v>
      </c>
      <c r="BY28" s="4">
        <v>6</v>
      </c>
      <c r="BZ28" s="4">
        <v>50</v>
      </c>
      <c r="CA28" s="32">
        <v>22</v>
      </c>
      <c r="CB28" s="50">
        <v>0</v>
      </c>
      <c r="CC28" s="67">
        <v>1</v>
      </c>
      <c r="CD28" s="68">
        <v>1</v>
      </c>
      <c r="CE28" s="4">
        <v>10</v>
      </c>
      <c r="CF28" s="69">
        <v>1</v>
      </c>
      <c r="CG28" s="70">
        <v>1</v>
      </c>
      <c r="CH28" s="50">
        <v>0</v>
      </c>
      <c r="CI28" s="67">
        <v>2</v>
      </c>
      <c r="CJ28" s="70">
        <v>3</v>
      </c>
      <c r="CK28" s="4">
        <v>4</v>
      </c>
      <c r="CL28" s="4">
        <v>1</v>
      </c>
      <c r="CM28" s="4">
        <v>5</v>
      </c>
      <c r="CN28" s="32">
        <v>1</v>
      </c>
      <c r="CO28" s="50">
        <v>0.79200000000000004</v>
      </c>
      <c r="CP28" s="67">
        <v>7</v>
      </c>
      <c r="CQ28" s="68">
        <v>22</v>
      </c>
      <c r="CR28" s="4">
        <v>10</v>
      </c>
      <c r="CS28" s="69">
        <v>1</v>
      </c>
      <c r="CT28" s="70">
        <v>1</v>
      </c>
      <c r="CU28" s="50">
        <v>0.86599999999999999</v>
      </c>
      <c r="CV28" s="67">
        <v>4</v>
      </c>
      <c r="CW28" s="70">
        <v>13</v>
      </c>
      <c r="CX28" s="4">
        <v>12</v>
      </c>
      <c r="CY28" s="4">
        <v>6</v>
      </c>
      <c r="CZ28" s="4">
        <v>36</v>
      </c>
      <c r="DA28" s="32">
        <v>20</v>
      </c>
      <c r="DB28" s="50">
        <v>0.78800000000000003</v>
      </c>
      <c r="DC28" s="67">
        <v>3</v>
      </c>
      <c r="DD28" s="68">
        <v>14</v>
      </c>
      <c r="DE28" s="4">
        <v>7</v>
      </c>
      <c r="DF28" s="69">
        <v>2</v>
      </c>
      <c r="DG28" s="70">
        <v>11</v>
      </c>
      <c r="DH28" s="50">
        <v>1.4710000000000001</v>
      </c>
      <c r="DI28" s="67">
        <v>2</v>
      </c>
      <c r="DJ28" s="70">
        <v>3</v>
      </c>
      <c r="DK28" s="4">
        <v>7</v>
      </c>
      <c r="DL28" s="4">
        <v>2</v>
      </c>
      <c r="DM28" s="4">
        <v>28</v>
      </c>
      <c r="DN28" s="32">
        <v>7</v>
      </c>
      <c r="DO28" s="50">
        <v>0.81200000000000006</v>
      </c>
      <c r="DP28" s="67">
        <v>2</v>
      </c>
      <c r="DQ28" s="68">
        <v>12</v>
      </c>
      <c r="DR28" s="4">
        <v>6</v>
      </c>
      <c r="DS28" s="69">
        <v>1</v>
      </c>
      <c r="DT28" s="70">
        <v>7</v>
      </c>
      <c r="DU28" s="50">
        <v>1.0389999999999999</v>
      </c>
      <c r="DV28" s="67">
        <v>1</v>
      </c>
      <c r="DW28" s="70">
        <v>1</v>
      </c>
      <c r="DX28" s="4">
        <v>4</v>
      </c>
      <c r="DY28" s="4">
        <v>1</v>
      </c>
      <c r="DZ28" s="4">
        <v>20</v>
      </c>
      <c r="EA28" s="32">
        <v>6</v>
      </c>
      <c r="EB28" s="50">
        <v>0.83199999999999996</v>
      </c>
      <c r="EC28" s="67">
        <v>4</v>
      </c>
      <c r="ED28" s="68">
        <v>17</v>
      </c>
      <c r="EE28" s="4">
        <v>6</v>
      </c>
      <c r="EF28" s="69">
        <v>1</v>
      </c>
      <c r="EG28" s="70">
        <v>11</v>
      </c>
      <c r="EH28" s="50">
        <v>0.39400000000000002</v>
      </c>
      <c r="EI28" s="67">
        <v>2</v>
      </c>
      <c r="EJ28" s="70">
        <v>3</v>
      </c>
      <c r="EK28" s="4">
        <v>7</v>
      </c>
      <c r="EL28" s="4">
        <v>2</v>
      </c>
      <c r="EM28" s="4">
        <v>31</v>
      </c>
      <c r="EN28" s="32">
        <v>11</v>
      </c>
      <c r="EO28" s="50">
        <v>0.77300000000000002</v>
      </c>
      <c r="EP28" s="67">
        <v>6</v>
      </c>
      <c r="EQ28" s="68">
        <v>20</v>
      </c>
      <c r="ER28" s="4">
        <v>3</v>
      </c>
      <c r="ES28" s="69">
        <v>6</v>
      </c>
      <c r="ET28" s="70">
        <v>21</v>
      </c>
      <c r="EU28" s="50">
        <v>-0.26100000000000001</v>
      </c>
      <c r="EV28" s="67">
        <v>7</v>
      </c>
      <c r="EW28" s="70">
        <v>22</v>
      </c>
      <c r="EX28" s="4">
        <v>19</v>
      </c>
      <c r="EY28" s="4">
        <v>6</v>
      </c>
      <c r="EZ28" s="4">
        <v>63</v>
      </c>
      <c r="FA28" s="32">
        <v>21</v>
      </c>
      <c r="FB28" s="50">
        <v>0.72299999999999998</v>
      </c>
      <c r="FC28" s="67">
        <v>7</v>
      </c>
      <c r="FD28" s="68">
        <v>20</v>
      </c>
      <c r="FE28" s="4">
        <v>10</v>
      </c>
      <c r="FF28" s="69">
        <v>1</v>
      </c>
      <c r="FG28" s="70">
        <v>1</v>
      </c>
      <c r="FH28" s="50">
        <v>1.798</v>
      </c>
      <c r="FI28" s="67">
        <v>1</v>
      </c>
      <c r="FJ28" s="70">
        <v>5</v>
      </c>
      <c r="FK28" s="4">
        <v>9</v>
      </c>
      <c r="FL28" s="4">
        <v>5</v>
      </c>
      <c r="FM28" s="4">
        <v>26</v>
      </c>
      <c r="FN28" s="32">
        <v>14</v>
      </c>
      <c r="FO28" s="307">
        <f t="shared" si="25"/>
        <v>7.89</v>
      </c>
      <c r="FP28" s="294">
        <f>RANK(FO28,FO23:FO29,0)</f>
        <v>5</v>
      </c>
      <c r="FQ28" s="295">
        <f>RANK(FO28,(FO5:FO7,FO9:FO14,FO16:FO21,FO23:FO29),0)</f>
        <v>18</v>
      </c>
      <c r="FR28" s="248">
        <f t="shared" si="26"/>
        <v>105</v>
      </c>
      <c r="FS28" s="296">
        <f>RANK(FR28,FR23:FR29,0)</f>
        <v>5</v>
      </c>
      <c r="FT28" s="297">
        <f>RANK(FR28,(FR5:FR7,FR9:FR14,FR16:FR21,FR23:FR29),0)</f>
        <v>18</v>
      </c>
      <c r="FU28" s="272">
        <f t="shared" si="27"/>
        <v>4.1929999999999996</v>
      </c>
      <c r="FV28" s="298">
        <f>RANK(FU28,FU23:FU29,0)</f>
        <v>5</v>
      </c>
      <c r="FW28" s="299">
        <f>RANK(FU28,(FU5:FU7,FU9:FU14,FU16:FU21,FU23:FU29),0)</f>
        <v>17</v>
      </c>
      <c r="FX28" s="251">
        <f t="shared" si="28"/>
        <v>15</v>
      </c>
      <c r="FY28" s="251">
        <f>RANK(FX28,FX23:FX29,1)</f>
        <v>6</v>
      </c>
      <c r="FZ28" s="251">
        <f t="shared" si="29"/>
        <v>53</v>
      </c>
      <c r="GA28" s="252">
        <f>RANK(FZ28,(FZ5,FZ6,FZ7,FZ9,FZ10,FZ11,FZ18,FZ19,FZ12,FZ20,FZ13,FZ23,FZ24,FZ16,FZ25,FZ17,FZ26,FZ27,FZ21,FZ28,FZ29,FZ14),1)</f>
        <v>20</v>
      </c>
      <c r="GB28" s="3">
        <f t="shared" si="30"/>
        <v>3.1560000000000001</v>
      </c>
      <c r="GC28" s="4">
        <f>RANK(GB28,GB23:GB29,0)</f>
        <v>5</v>
      </c>
      <c r="GD28" s="13">
        <f t="shared" si="33"/>
        <v>31.5</v>
      </c>
      <c r="GE28" s="4">
        <f>RANK(GD28,GD23:GD29,0)</f>
        <v>5</v>
      </c>
      <c r="GF28" s="23">
        <f t="shared" si="31"/>
        <v>1.258</v>
      </c>
      <c r="GG28" s="4">
        <f>RANK(GF28,GF23:GF29,0)</f>
        <v>5</v>
      </c>
      <c r="GH28" s="8">
        <f t="shared" si="32"/>
        <v>15</v>
      </c>
      <c r="GI28" s="6">
        <f>RANK(GH28,GH23:GH29,1)</f>
        <v>6</v>
      </c>
      <c r="GJ28" s="130" t="s">
        <v>66</v>
      </c>
    </row>
    <row r="29" spans="1:192" ht="13.5" customHeight="1" thickBot="1" x14ac:dyDescent="0.3">
      <c r="A29" s="127" t="s">
        <v>63</v>
      </c>
      <c r="B29" s="113">
        <v>0.72199999999999998</v>
      </c>
      <c r="C29" s="67">
        <v>1</v>
      </c>
      <c r="D29" s="68">
        <v>4</v>
      </c>
      <c r="E29" s="4">
        <v>10</v>
      </c>
      <c r="F29" s="69">
        <v>1</v>
      </c>
      <c r="G29" s="70">
        <v>1</v>
      </c>
      <c r="H29" s="50">
        <v>0</v>
      </c>
      <c r="I29" s="55">
        <v>1</v>
      </c>
      <c r="J29" s="70">
        <v>7</v>
      </c>
      <c r="K29" s="4">
        <v>3</v>
      </c>
      <c r="L29" s="4">
        <v>1</v>
      </c>
      <c r="M29" s="4">
        <v>12</v>
      </c>
      <c r="N29" s="32">
        <v>3</v>
      </c>
      <c r="O29" s="50">
        <v>0.55400000000000005</v>
      </c>
      <c r="P29" s="67">
        <v>2</v>
      </c>
      <c r="Q29" s="68">
        <v>13</v>
      </c>
      <c r="R29" s="4">
        <v>10</v>
      </c>
      <c r="S29" s="69">
        <v>1</v>
      </c>
      <c r="T29" s="70">
        <v>1</v>
      </c>
      <c r="U29" s="50">
        <v>0</v>
      </c>
      <c r="V29" s="55">
        <v>2</v>
      </c>
      <c r="W29" s="70">
        <v>10</v>
      </c>
      <c r="X29" s="4">
        <v>5</v>
      </c>
      <c r="Y29" s="4">
        <v>2</v>
      </c>
      <c r="Z29" s="4">
        <v>24</v>
      </c>
      <c r="AA29" s="32">
        <v>13</v>
      </c>
      <c r="AB29" s="50">
        <v>0.54200000000000004</v>
      </c>
      <c r="AC29" s="67">
        <v>7</v>
      </c>
      <c r="AD29" s="68">
        <v>22</v>
      </c>
      <c r="AE29" s="4">
        <v>8</v>
      </c>
      <c r="AF29" s="69">
        <v>1</v>
      </c>
      <c r="AG29" s="70">
        <v>10</v>
      </c>
      <c r="AH29" s="50">
        <v>0</v>
      </c>
      <c r="AI29" s="55">
        <v>4</v>
      </c>
      <c r="AJ29" s="70">
        <v>14</v>
      </c>
      <c r="AK29" s="4">
        <v>12</v>
      </c>
      <c r="AL29" s="4">
        <v>5</v>
      </c>
      <c r="AM29" s="4">
        <v>46</v>
      </c>
      <c r="AN29" s="32">
        <v>18</v>
      </c>
      <c r="AO29" s="50">
        <v>0.63200000000000001</v>
      </c>
      <c r="AP29" s="67">
        <v>6</v>
      </c>
      <c r="AQ29" s="68">
        <v>17</v>
      </c>
      <c r="AR29" s="4">
        <v>8</v>
      </c>
      <c r="AS29" s="69">
        <v>4</v>
      </c>
      <c r="AT29" s="70">
        <v>13</v>
      </c>
      <c r="AU29" s="50">
        <v>0</v>
      </c>
      <c r="AV29" s="55">
        <v>4</v>
      </c>
      <c r="AW29" s="70">
        <v>8</v>
      </c>
      <c r="AX29" s="4">
        <v>14</v>
      </c>
      <c r="AY29" s="4">
        <v>6</v>
      </c>
      <c r="AZ29" s="4">
        <v>38</v>
      </c>
      <c r="BA29" s="351">
        <v>16</v>
      </c>
      <c r="BB29" s="79">
        <v>0.64</v>
      </c>
      <c r="BC29" s="55">
        <v>5</v>
      </c>
      <c r="BD29" s="56">
        <v>10</v>
      </c>
      <c r="BE29" s="19">
        <v>8</v>
      </c>
      <c r="BF29" s="62">
        <v>6</v>
      </c>
      <c r="BG29" s="63">
        <v>18</v>
      </c>
      <c r="BH29" s="54">
        <v>1E-3</v>
      </c>
      <c r="BI29" s="55">
        <v>3</v>
      </c>
      <c r="BJ29" s="63">
        <v>8</v>
      </c>
      <c r="BK29" s="19">
        <v>14</v>
      </c>
      <c r="BL29" s="19">
        <v>6</v>
      </c>
      <c r="BM29" s="19">
        <v>36</v>
      </c>
      <c r="BN29" s="35">
        <v>16</v>
      </c>
      <c r="BO29" s="113">
        <v>-7.0999999999999994E-2</v>
      </c>
      <c r="BP29" s="67">
        <v>6</v>
      </c>
      <c r="BQ29" s="68">
        <v>20</v>
      </c>
      <c r="BR29" s="4">
        <v>9</v>
      </c>
      <c r="BS29" s="69">
        <v>3</v>
      </c>
      <c r="BT29" s="70">
        <v>8</v>
      </c>
      <c r="BU29" s="50">
        <v>-9.6000000000000002E-2</v>
      </c>
      <c r="BV29" s="55">
        <v>6</v>
      </c>
      <c r="BW29" s="70">
        <v>20</v>
      </c>
      <c r="BX29" s="4">
        <v>15</v>
      </c>
      <c r="BY29" s="4">
        <v>6</v>
      </c>
      <c r="BZ29" s="4">
        <v>48</v>
      </c>
      <c r="CA29" s="32">
        <v>21</v>
      </c>
      <c r="CB29" s="50">
        <v>0</v>
      </c>
      <c r="CC29" s="67">
        <v>1</v>
      </c>
      <c r="CD29" s="68">
        <v>1</v>
      </c>
      <c r="CE29" s="4">
        <v>10</v>
      </c>
      <c r="CF29" s="69">
        <v>1</v>
      </c>
      <c r="CG29" s="70">
        <v>1</v>
      </c>
      <c r="CH29" s="50">
        <v>0</v>
      </c>
      <c r="CI29" s="55">
        <v>2</v>
      </c>
      <c r="CJ29" s="70">
        <v>3</v>
      </c>
      <c r="CK29" s="4">
        <v>4</v>
      </c>
      <c r="CL29" s="4">
        <v>1</v>
      </c>
      <c r="CM29" s="4">
        <v>5</v>
      </c>
      <c r="CN29" s="32">
        <v>1</v>
      </c>
      <c r="CO29" s="50">
        <v>0.83</v>
      </c>
      <c r="CP29" s="67">
        <v>2</v>
      </c>
      <c r="CQ29" s="68">
        <v>13</v>
      </c>
      <c r="CR29" s="4">
        <v>10</v>
      </c>
      <c r="CS29" s="69">
        <v>1</v>
      </c>
      <c r="CT29" s="70">
        <v>1</v>
      </c>
      <c r="CU29" s="50">
        <v>1.9379999999999999</v>
      </c>
      <c r="CV29" s="55">
        <v>2</v>
      </c>
      <c r="CW29" s="70">
        <v>2</v>
      </c>
      <c r="CX29" s="4">
        <v>5</v>
      </c>
      <c r="CY29" s="4">
        <v>1</v>
      </c>
      <c r="CZ29" s="4">
        <v>16</v>
      </c>
      <c r="DA29" s="32">
        <v>5</v>
      </c>
      <c r="DB29" s="50">
        <v>0.78400000000000003</v>
      </c>
      <c r="DC29" s="67">
        <v>7</v>
      </c>
      <c r="DD29" s="68">
        <v>19</v>
      </c>
      <c r="DE29" s="4">
        <v>7</v>
      </c>
      <c r="DF29" s="69">
        <v>2</v>
      </c>
      <c r="DG29" s="70">
        <v>11</v>
      </c>
      <c r="DH29" s="50">
        <v>1.016</v>
      </c>
      <c r="DI29" s="55">
        <v>6</v>
      </c>
      <c r="DJ29" s="70">
        <v>9</v>
      </c>
      <c r="DK29" s="4">
        <v>15</v>
      </c>
      <c r="DL29" s="4">
        <v>5</v>
      </c>
      <c r="DM29" s="4">
        <v>39</v>
      </c>
      <c r="DN29" s="32">
        <v>15</v>
      </c>
      <c r="DO29" s="50">
        <v>0.80900000000000005</v>
      </c>
      <c r="DP29" s="67">
        <v>4</v>
      </c>
      <c r="DQ29" s="68">
        <v>15</v>
      </c>
      <c r="DR29" s="4">
        <v>5</v>
      </c>
      <c r="DS29" s="69">
        <v>4</v>
      </c>
      <c r="DT29" s="70">
        <v>15</v>
      </c>
      <c r="DU29" s="50">
        <v>0.75800000000000001</v>
      </c>
      <c r="DV29" s="55">
        <v>4</v>
      </c>
      <c r="DW29" s="70">
        <v>8</v>
      </c>
      <c r="DX29" s="4">
        <v>12</v>
      </c>
      <c r="DY29" s="4">
        <v>5</v>
      </c>
      <c r="DZ29" s="4">
        <v>38</v>
      </c>
      <c r="EA29" s="32">
        <v>15</v>
      </c>
      <c r="EB29" s="50">
        <v>0.85499999999999998</v>
      </c>
      <c r="EC29" s="67">
        <v>2</v>
      </c>
      <c r="ED29" s="68">
        <v>9</v>
      </c>
      <c r="EE29" s="4">
        <v>6</v>
      </c>
      <c r="EF29" s="69">
        <v>1</v>
      </c>
      <c r="EG29" s="70">
        <v>11</v>
      </c>
      <c r="EH29" s="50">
        <v>4.2999999999999997E-2</v>
      </c>
      <c r="EI29" s="55">
        <v>5</v>
      </c>
      <c r="EJ29" s="70">
        <v>13</v>
      </c>
      <c r="EK29" s="4">
        <v>8</v>
      </c>
      <c r="EL29" s="4">
        <v>3</v>
      </c>
      <c r="EM29" s="4">
        <v>33</v>
      </c>
      <c r="EN29" s="32">
        <v>12</v>
      </c>
      <c r="EO29" s="50">
        <v>0.79400000000000004</v>
      </c>
      <c r="EP29" s="67">
        <v>2</v>
      </c>
      <c r="EQ29" s="68">
        <v>9</v>
      </c>
      <c r="ER29" s="4">
        <v>8</v>
      </c>
      <c r="ES29" s="69">
        <v>2</v>
      </c>
      <c r="ET29" s="70">
        <v>5</v>
      </c>
      <c r="EU29" s="50">
        <v>1.456</v>
      </c>
      <c r="EV29" s="55">
        <v>3</v>
      </c>
      <c r="EW29" s="70">
        <v>5</v>
      </c>
      <c r="EX29" s="4">
        <v>7</v>
      </c>
      <c r="EY29" s="4">
        <v>2</v>
      </c>
      <c r="EZ29" s="4">
        <v>19</v>
      </c>
      <c r="FA29" s="32">
        <v>6</v>
      </c>
      <c r="FB29" s="50">
        <v>0.73</v>
      </c>
      <c r="FC29" s="67">
        <v>6</v>
      </c>
      <c r="FD29" s="68">
        <v>19</v>
      </c>
      <c r="FE29" s="4">
        <v>10</v>
      </c>
      <c r="FF29" s="69">
        <v>1</v>
      </c>
      <c r="FG29" s="70">
        <v>1</v>
      </c>
      <c r="FH29" s="50">
        <v>0</v>
      </c>
      <c r="FI29" s="55">
        <v>7</v>
      </c>
      <c r="FJ29" s="70">
        <v>21</v>
      </c>
      <c r="FK29" s="4">
        <v>14</v>
      </c>
      <c r="FL29" s="4">
        <v>7</v>
      </c>
      <c r="FM29" s="4">
        <v>41</v>
      </c>
      <c r="FN29" s="32">
        <v>22</v>
      </c>
      <c r="FO29" s="307">
        <f t="shared" si="25"/>
        <v>7.8209999999999997</v>
      </c>
      <c r="FP29" s="274">
        <f>RANK(FO29,FO23:FO29,0)</f>
        <v>6</v>
      </c>
      <c r="FQ29" s="260">
        <f>RANK(FO29,(FO5:FO7,FO9:FO14,FO16:FO21,FO23:FO29),0)</f>
        <v>19</v>
      </c>
      <c r="FR29" s="254">
        <f t="shared" si="26"/>
        <v>109</v>
      </c>
      <c r="FS29" s="278">
        <f>RANK(FR29,FR23:FR29,0)</f>
        <v>2</v>
      </c>
      <c r="FT29" s="276">
        <f>RANK(FR29,(FR5:FR7,FR9:FR14,FR16:FR21,FR23:FR29),0)</f>
        <v>13</v>
      </c>
      <c r="FU29" s="275">
        <f t="shared" si="27"/>
        <v>5.1159999999999997</v>
      </c>
      <c r="FV29" s="277">
        <f>RANK(FU29,FU23:FU29,0)</f>
        <v>4</v>
      </c>
      <c r="FW29" s="279">
        <f>RANK(FU29,(FU5:FU7,FU9:FU14,FU16:FU21,FU23:FU29),0)</f>
        <v>12</v>
      </c>
      <c r="FX29" s="257">
        <f t="shared" si="28"/>
        <v>12</v>
      </c>
      <c r="FY29" s="257">
        <f>RANK(FX29,FX23:FX29,1)</f>
        <v>4</v>
      </c>
      <c r="FZ29" s="257">
        <f t="shared" si="29"/>
        <v>44</v>
      </c>
      <c r="GA29" s="258">
        <f>RANK(FZ29,(FZ5,FZ6,FZ7,FZ9,FZ10,FZ11,FZ18,FZ19,FZ12,FZ20,FZ13,FZ23,FZ24,FZ16,FZ25,FZ17,FZ26,FZ27,FZ21,FZ28,FZ29,FZ14),1)</f>
        <v>17</v>
      </c>
      <c r="GB29" s="3">
        <f t="shared" si="30"/>
        <v>3.1280000000000001</v>
      </c>
      <c r="GC29" s="4">
        <f>RANK(GB29,GB23:GB29,0)</f>
        <v>6</v>
      </c>
      <c r="GD29" s="13">
        <f t="shared" si="33"/>
        <v>32.700000000000003</v>
      </c>
      <c r="GE29" s="4">
        <f>RANK(GD29,GD23:GD29,0)</f>
        <v>2</v>
      </c>
      <c r="GF29" s="23">
        <f>FU29*3/10</f>
        <v>1.5349999999999999</v>
      </c>
      <c r="GG29" s="4">
        <f>RANK(GF29,GF23:GF29,0)</f>
        <v>4</v>
      </c>
      <c r="GH29" s="8">
        <f t="shared" si="32"/>
        <v>12</v>
      </c>
      <c r="GI29" s="6">
        <f>RANK(GH29,GH23:GH29,1)</f>
        <v>4</v>
      </c>
      <c r="GJ29" s="127" t="s">
        <v>63</v>
      </c>
    </row>
    <row r="30" spans="1:192" ht="13.5" customHeight="1" thickBot="1" x14ac:dyDescent="0.3">
      <c r="A30" s="230" t="s">
        <v>1</v>
      </c>
      <c r="B30" s="375" t="s">
        <v>72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6"/>
      <c r="O30" s="377" t="s">
        <v>72</v>
      </c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6"/>
      <c r="AB30" s="377" t="s">
        <v>72</v>
      </c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6"/>
      <c r="AO30" s="377" t="s">
        <v>72</v>
      </c>
      <c r="AP30" s="375"/>
      <c r="AQ30" s="375"/>
      <c r="AR30" s="375"/>
      <c r="AS30" s="375"/>
      <c r="AT30" s="375"/>
      <c r="AU30" s="375"/>
      <c r="AV30" s="375"/>
      <c r="AW30" s="375"/>
      <c r="AX30" s="375"/>
      <c r="AY30" s="375"/>
      <c r="AZ30" s="375"/>
      <c r="BA30" s="376"/>
      <c r="BB30" s="377" t="s">
        <v>72</v>
      </c>
      <c r="BC30" s="375"/>
      <c r="BD30" s="375"/>
      <c r="BE30" s="375"/>
      <c r="BF30" s="375"/>
      <c r="BG30" s="375"/>
      <c r="BH30" s="375"/>
      <c r="BI30" s="375"/>
      <c r="BJ30" s="375"/>
      <c r="BK30" s="375"/>
      <c r="BL30" s="375"/>
      <c r="BM30" s="375"/>
      <c r="BN30" s="376"/>
      <c r="BO30" s="377" t="s">
        <v>72</v>
      </c>
      <c r="BP30" s="375"/>
      <c r="BQ30" s="375"/>
      <c r="BR30" s="375"/>
      <c r="BS30" s="375"/>
      <c r="BT30" s="375"/>
      <c r="BU30" s="375"/>
      <c r="BV30" s="375"/>
      <c r="BW30" s="375"/>
      <c r="BX30" s="375"/>
      <c r="BY30" s="375"/>
      <c r="BZ30" s="375"/>
      <c r="CA30" s="376"/>
      <c r="CB30" s="377" t="s">
        <v>72</v>
      </c>
      <c r="CC30" s="375"/>
      <c r="CD30" s="375"/>
      <c r="CE30" s="375"/>
      <c r="CF30" s="375"/>
      <c r="CG30" s="375"/>
      <c r="CH30" s="375"/>
      <c r="CI30" s="375"/>
      <c r="CJ30" s="375"/>
      <c r="CK30" s="375"/>
      <c r="CL30" s="375"/>
      <c r="CM30" s="375"/>
      <c r="CN30" s="376"/>
      <c r="CO30" s="377" t="s">
        <v>72</v>
      </c>
      <c r="CP30" s="375"/>
      <c r="CQ30" s="375"/>
      <c r="CR30" s="375"/>
      <c r="CS30" s="375"/>
      <c r="CT30" s="375"/>
      <c r="CU30" s="375"/>
      <c r="CV30" s="375"/>
      <c r="CW30" s="375"/>
      <c r="CX30" s="375"/>
      <c r="CY30" s="375"/>
      <c r="CZ30" s="375"/>
      <c r="DA30" s="376"/>
      <c r="DB30" s="377" t="s">
        <v>72</v>
      </c>
      <c r="DC30" s="375"/>
      <c r="DD30" s="375"/>
      <c r="DE30" s="375"/>
      <c r="DF30" s="375"/>
      <c r="DG30" s="375"/>
      <c r="DH30" s="375"/>
      <c r="DI30" s="375"/>
      <c r="DJ30" s="375"/>
      <c r="DK30" s="375"/>
      <c r="DL30" s="375"/>
      <c r="DM30" s="375"/>
      <c r="DN30" s="376"/>
      <c r="DO30" s="377" t="s">
        <v>72</v>
      </c>
      <c r="DP30" s="375"/>
      <c r="DQ30" s="375"/>
      <c r="DR30" s="375"/>
      <c r="DS30" s="375"/>
      <c r="DT30" s="375"/>
      <c r="DU30" s="375"/>
      <c r="DV30" s="375"/>
      <c r="DW30" s="375"/>
      <c r="DX30" s="375"/>
      <c r="DY30" s="375"/>
      <c r="DZ30" s="375"/>
      <c r="EA30" s="376"/>
      <c r="EB30" s="377" t="s">
        <v>72</v>
      </c>
      <c r="EC30" s="375"/>
      <c r="ED30" s="375"/>
      <c r="EE30" s="375"/>
      <c r="EF30" s="375"/>
      <c r="EG30" s="375"/>
      <c r="EH30" s="375"/>
      <c r="EI30" s="375"/>
      <c r="EJ30" s="375"/>
      <c r="EK30" s="375"/>
      <c r="EL30" s="375"/>
      <c r="EM30" s="375"/>
      <c r="EN30" s="376"/>
      <c r="EO30" s="377" t="s">
        <v>72</v>
      </c>
      <c r="EP30" s="375"/>
      <c r="EQ30" s="375"/>
      <c r="ER30" s="375"/>
      <c r="ES30" s="375"/>
      <c r="ET30" s="375"/>
      <c r="EU30" s="375"/>
      <c r="EV30" s="375"/>
      <c r="EW30" s="375"/>
      <c r="EX30" s="375"/>
      <c r="EY30" s="375"/>
      <c r="EZ30" s="375"/>
      <c r="FA30" s="376"/>
      <c r="FB30" s="377" t="s">
        <v>72</v>
      </c>
      <c r="FC30" s="375"/>
      <c r="FD30" s="375"/>
      <c r="FE30" s="375"/>
      <c r="FF30" s="375"/>
      <c r="FG30" s="375"/>
      <c r="FH30" s="375"/>
      <c r="FI30" s="375"/>
      <c r="FJ30" s="375"/>
      <c r="FK30" s="375"/>
      <c r="FL30" s="375"/>
      <c r="FM30" s="375"/>
      <c r="FN30" s="376"/>
      <c r="FO30" s="377" t="s">
        <v>72</v>
      </c>
      <c r="FP30" s="375"/>
      <c r="FQ30" s="375"/>
      <c r="FR30" s="375"/>
      <c r="FS30" s="375"/>
      <c r="FT30" s="375"/>
      <c r="FU30" s="375"/>
      <c r="FV30" s="375"/>
      <c r="FW30" s="375"/>
      <c r="FX30" s="375"/>
      <c r="FY30" s="375"/>
      <c r="FZ30" s="375"/>
      <c r="GA30" s="375"/>
      <c r="GB30" s="375"/>
      <c r="GC30" s="375"/>
      <c r="GD30" s="375"/>
      <c r="GE30" s="375"/>
      <c r="GF30" s="375"/>
      <c r="GG30" s="375"/>
      <c r="GH30" s="375"/>
      <c r="GI30" s="376"/>
      <c r="GJ30" s="230" t="s">
        <v>1</v>
      </c>
    </row>
    <row r="31" spans="1:192" x14ac:dyDescent="0.25">
      <c r="A31" s="131"/>
      <c r="FV31" s="131" t="s">
        <v>0</v>
      </c>
    </row>
  </sheetData>
  <mergeCells count="31">
    <mergeCell ref="BB4:BN4"/>
    <mergeCell ref="EB30:EN30"/>
    <mergeCell ref="EO30:FA30"/>
    <mergeCell ref="FB30:FN30"/>
    <mergeCell ref="FO30:GI30"/>
    <mergeCell ref="BO30:CA30"/>
    <mergeCell ref="CB30:CN30"/>
    <mergeCell ref="CO30:DA30"/>
    <mergeCell ref="DB30:DN30"/>
    <mergeCell ref="DO30:EA30"/>
    <mergeCell ref="B30:N30"/>
    <mergeCell ref="O30:AA30"/>
    <mergeCell ref="AB30:AN30"/>
    <mergeCell ref="AO30:BA30"/>
    <mergeCell ref="BB30:BN30"/>
    <mergeCell ref="A1:J1"/>
    <mergeCell ref="DO2:EA2"/>
    <mergeCell ref="EB2:EN2"/>
    <mergeCell ref="EO2:FA2"/>
    <mergeCell ref="FB2:FN2"/>
    <mergeCell ref="GB2:GI2"/>
    <mergeCell ref="B2:N2"/>
    <mergeCell ref="FO2:GA2"/>
    <mergeCell ref="O2:AA2"/>
    <mergeCell ref="AB2:AN2"/>
    <mergeCell ref="AO2:BA2"/>
    <mergeCell ref="BB2:BN2"/>
    <mergeCell ref="BO2:CA2"/>
    <mergeCell ref="CB2:CN2"/>
    <mergeCell ref="CO2:DA2"/>
    <mergeCell ref="DB2:DN2"/>
  </mergeCells>
  <pageMargins left="0.25" right="0.25" top="0.75" bottom="0.75" header="0.3" footer="0.3"/>
  <pageSetup paperSize="9" orientation="portrait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W32"/>
  <sheetViews>
    <sheetView topLeftCell="AX2" zoomScaleNormal="100" workbookViewId="0">
      <selection activeCell="BK31" sqref="BK31"/>
    </sheetView>
  </sheetViews>
  <sheetFormatPr defaultRowHeight="15" x14ac:dyDescent="0.25"/>
  <cols>
    <col min="1" max="1" width="29.85546875" customWidth="1"/>
    <col min="2" max="74" width="10.5703125" customWidth="1"/>
    <col min="75" max="75" width="28.5703125" customWidth="1"/>
  </cols>
  <sheetData>
    <row r="1" spans="1:75" ht="37.5" customHeight="1" thickBot="1" x14ac:dyDescent="0.3">
      <c r="A1" s="374" t="s">
        <v>105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</row>
    <row r="2" spans="1:75" ht="48.75" customHeight="1" thickBot="1" x14ac:dyDescent="0.3">
      <c r="A2" s="120" t="s">
        <v>89</v>
      </c>
      <c r="B2" s="371" t="s">
        <v>92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3"/>
      <c r="O2" s="371" t="s">
        <v>156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3"/>
      <c r="AB2" s="371" t="s">
        <v>104</v>
      </c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3"/>
      <c r="AO2" s="371" t="s">
        <v>157</v>
      </c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3"/>
      <c r="BB2" s="384" t="s">
        <v>158</v>
      </c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386"/>
      <c r="BO2" s="371" t="s">
        <v>144</v>
      </c>
      <c r="BP2" s="372"/>
      <c r="BQ2" s="372"/>
      <c r="BR2" s="372"/>
      <c r="BS2" s="372"/>
      <c r="BT2" s="372"/>
      <c r="BU2" s="372"/>
      <c r="BV2" s="373"/>
      <c r="BW2" s="120" t="s">
        <v>89</v>
      </c>
    </row>
    <row r="3" spans="1:75" ht="128.25" customHeight="1" thickBot="1" x14ac:dyDescent="0.3">
      <c r="A3" s="1" t="s">
        <v>71</v>
      </c>
      <c r="B3" s="344" t="s">
        <v>115</v>
      </c>
      <c r="C3" s="345" t="s">
        <v>116</v>
      </c>
      <c r="D3" s="345" t="s">
        <v>117</v>
      </c>
      <c r="E3" s="345" t="s">
        <v>138</v>
      </c>
      <c r="F3" s="345" t="s">
        <v>116</v>
      </c>
      <c r="G3" s="345" t="s">
        <v>117</v>
      </c>
      <c r="H3" s="345" t="s">
        <v>139</v>
      </c>
      <c r="I3" s="345" t="s">
        <v>116</v>
      </c>
      <c r="J3" s="345" t="s">
        <v>117</v>
      </c>
      <c r="K3" s="346" t="s">
        <v>118</v>
      </c>
      <c r="L3" s="347" t="s">
        <v>119</v>
      </c>
      <c r="M3" s="346" t="s">
        <v>120</v>
      </c>
      <c r="N3" s="348" t="s">
        <v>121</v>
      </c>
      <c r="O3" s="344" t="s">
        <v>115</v>
      </c>
      <c r="P3" s="345" t="s">
        <v>116</v>
      </c>
      <c r="Q3" s="345" t="s">
        <v>117</v>
      </c>
      <c r="R3" s="345" t="s">
        <v>138</v>
      </c>
      <c r="S3" s="345" t="s">
        <v>116</v>
      </c>
      <c r="T3" s="345" t="s">
        <v>117</v>
      </c>
      <c r="U3" s="345" t="s">
        <v>139</v>
      </c>
      <c r="V3" s="345" t="s">
        <v>116</v>
      </c>
      <c r="W3" s="345" t="s">
        <v>117</v>
      </c>
      <c r="X3" s="346" t="s">
        <v>118</v>
      </c>
      <c r="Y3" s="347" t="s">
        <v>119</v>
      </c>
      <c r="Z3" s="346" t="s">
        <v>120</v>
      </c>
      <c r="AA3" s="348" t="s">
        <v>121</v>
      </c>
      <c r="AB3" s="344" t="s">
        <v>115</v>
      </c>
      <c r="AC3" s="345" t="s">
        <v>116</v>
      </c>
      <c r="AD3" s="345" t="s">
        <v>117</v>
      </c>
      <c r="AE3" s="345" t="s">
        <v>138</v>
      </c>
      <c r="AF3" s="345" t="s">
        <v>116</v>
      </c>
      <c r="AG3" s="345" t="s">
        <v>117</v>
      </c>
      <c r="AH3" s="345" t="s">
        <v>139</v>
      </c>
      <c r="AI3" s="345" t="s">
        <v>116</v>
      </c>
      <c r="AJ3" s="345" t="s">
        <v>117</v>
      </c>
      <c r="AK3" s="346" t="s">
        <v>118</v>
      </c>
      <c r="AL3" s="347" t="s">
        <v>119</v>
      </c>
      <c r="AM3" s="346" t="s">
        <v>120</v>
      </c>
      <c r="AN3" s="348" t="s">
        <v>121</v>
      </c>
      <c r="AO3" s="344" t="s">
        <v>115</v>
      </c>
      <c r="AP3" s="345" t="s">
        <v>116</v>
      </c>
      <c r="AQ3" s="345" t="s">
        <v>117</v>
      </c>
      <c r="AR3" s="345" t="s">
        <v>138</v>
      </c>
      <c r="AS3" s="345" t="s">
        <v>116</v>
      </c>
      <c r="AT3" s="345" t="s">
        <v>117</v>
      </c>
      <c r="AU3" s="345" t="s">
        <v>139</v>
      </c>
      <c r="AV3" s="345" t="s">
        <v>116</v>
      </c>
      <c r="AW3" s="345" t="s">
        <v>117</v>
      </c>
      <c r="AX3" s="346" t="s">
        <v>118</v>
      </c>
      <c r="AY3" s="347" t="s">
        <v>119</v>
      </c>
      <c r="AZ3" s="346" t="s">
        <v>120</v>
      </c>
      <c r="BA3" s="348" t="s">
        <v>121</v>
      </c>
      <c r="BB3" s="339" t="s">
        <v>113</v>
      </c>
      <c r="BC3" s="345" t="s">
        <v>116</v>
      </c>
      <c r="BD3" s="345" t="s">
        <v>117</v>
      </c>
      <c r="BE3" s="341" t="s">
        <v>140</v>
      </c>
      <c r="BF3" s="345" t="s">
        <v>116</v>
      </c>
      <c r="BG3" s="345" t="s">
        <v>117</v>
      </c>
      <c r="BH3" s="341" t="s">
        <v>141</v>
      </c>
      <c r="BI3" s="345" t="s">
        <v>116</v>
      </c>
      <c r="BJ3" s="345" t="s">
        <v>117</v>
      </c>
      <c r="BK3" s="346" t="s">
        <v>118</v>
      </c>
      <c r="BL3" s="347" t="s">
        <v>129</v>
      </c>
      <c r="BM3" s="346" t="s">
        <v>120</v>
      </c>
      <c r="BN3" s="348" t="s">
        <v>130</v>
      </c>
      <c r="BO3" s="339" t="s">
        <v>113</v>
      </c>
      <c r="BP3" s="340" t="s">
        <v>99</v>
      </c>
      <c r="BQ3" s="341" t="s">
        <v>140</v>
      </c>
      <c r="BR3" s="340" t="s">
        <v>110</v>
      </c>
      <c r="BS3" s="341" t="s">
        <v>141</v>
      </c>
      <c r="BT3" s="340" t="s">
        <v>111</v>
      </c>
      <c r="BU3" s="340" t="s">
        <v>109</v>
      </c>
      <c r="BV3" s="342" t="s">
        <v>112</v>
      </c>
      <c r="BW3" s="2" t="s">
        <v>71</v>
      </c>
    </row>
    <row r="4" spans="1:75" ht="13.5" customHeight="1" thickBot="1" x14ac:dyDescent="0.3">
      <c r="A4" s="229" t="s">
        <v>46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  <c r="O4" s="378" t="s">
        <v>135</v>
      </c>
      <c r="P4" s="379"/>
      <c r="Q4" s="379"/>
      <c r="R4" s="379"/>
      <c r="S4" s="379"/>
      <c r="T4" s="379"/>
      <c r="U4" s="379"/>
      <c r="V4" s="379"/>
      <c r="W4" s="379"/>
      <c r="X4" s="379"/>
      <c r="Y4" s="379"/>
      <c r="Z4" s="379"/>
      <c r="AA4" s="380"/>
      <c r="AB4" s="222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4"/>
      <c r="AO4" s="378" t="s">
        <v>135</v>
      </c>
      <c r="AP4" s="379"/>
      <c r="AQ4" s="379"/>
      <c r="AR4" s="379"/>
      <c r="AS4" s="379"/>
      <c r="AT4" s="379"/>
      <c r="AU4" s="379"/>
      <c r="AV4" s="379"/>
      <c r="AW4" s="379"/>
      <c r="AX4" s="379"/>
      <c r="AY4" s="379"/>
      <c r="AZ4" s="379"/>
      <c r="BA4" s="380"/>
      <c r="BB4" s="222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32" t="s">
        <v>64</v>
      </c>
      <c r="BP4" s="233"/>
      <c r="BQ4" s="234" t="s">
        <v>65</v>
      </c>
      <c r="BR4" s="233"/>
      <c r="BS4" s="234" t="s">
        <v>65</v>
      </c>
      <c r="BT4" s="233"/>
      <c r="BU4" s="235"/>
      <c r="BV4" s="235"/>
      <c r="BW4" s="229" t="s">
        <v>46</v>
      </c>
    </row>
    <row r="5" spans="1:75" ht="13.5" customHeight="1" x14ac:dyDescent="0.25">
      <c r="A5" s="122" t="s">
        <v>47</v>
      </c>
      <c r="B5" s="108">
        <v>0.97399999999999998</v>
      </c>
      <c r="C5" s="4">
        <v>1</v>
      </c>
      <c r="D5" s="4">
        <v>4</v>
      </c>
      <c r="E5" s="94">
        <v>9</v>
      </c>
      <c r="F5" s="4">
        <v>1</v>
      </c>
      <c r="G5" s="4">
        <v>2</v>
      </c>
      <c r="H5" s="39">
        <v>-2.4E-2</v>
      </c>
      <c r="I5" s="4">
        <v>2</v>
      </c>
      <c r="J5" s="4">
        <v>13</v>
      </c>
      <c r="K5" s="4">
        <v>4</v>
      </c>
      <c r="L5" s="4">
        <v>1</v>
      </c>
      <c r="M5" s="4">
        <v>19</v>
      </c>
      <c r="N5" s="32">
        <v>3</v>
      </c>
      <c r="O5" s="39">
        <v>9.7000000000000003E-2</v>
      </c>
      <c r="P5" s="4">
        <v>2</v>
      </c>
      <c r="Q5" s="4">
        <v>16</v>
      </c>
      <c r="R5" s="94">
        <v>9</v>
      </c>
      <c r="S5" s="4">
        <v>1</v>
      </c>
      <c r="T5" s="4">
        <v>9</v>
      </c>
      <c r="U5" s="39">
        <v>-0.375</v>
      </c>
      <c r="V5" s="4">
        <v>3</v>
      </c>
      <c r="W5" s="4">
        <v>19</v>
      </c>
      <c r="X5" s="4">
        <v>6</v>
      </c>
      <c r="Y5" s="4">
        <v>2</v>
      </c>
      <c r="Z5" s="4">
        <v>44</v>
      </c>
      <c r="AA5" s="32">
        <v>18</v>
      </c>
      <c r="AB5" s="94">
        <v>0.96</v>
      </c>
      <c r="AC5" s="4">
        <v>2</v>
      </c>
      <c r="AD5" s="4">
        <v>5</v>
      </c>
      <c r="AE5" s="94">
        <v>10</v>
      </c>
      <c r="AF5" s="4">
        <v>1</v>
      </c>
      <c r="AG5" s="4">
        <v>1</v>
      </c>
      <c r="AH5" s="39">
        <v>6.3E-2</v>
      </c>
      <c r="AI5" s="4">
        <v>1</v>
      </c>
      <c r="AJ5" s="4">
        <v>8</v>
      </c>
      <c r="AK5" s="4">
        <v>4</v>
      </c>
      <c r="AL5" s="4">
        <v>1</v>
      </c>
      <c r="AM5" s="4">
        <v>14</v>
      </c>
      <c r="AN5" s="32">
        <v>4</v>
      </c>
      <c r="AO5" s="39">
        <v>9.9000000000000005E-2</v>
      </c>
      <c r="AP5" s="4">
        <v>1</v>
      </c>
      <c r="AQ5" s="4">
        <v>1</v>
      </c>
      <c r="AR5" s="94">
        <v>9</v>
      </c>
      <c r="AS5" s="4">
        <v>1</v>
      </c>
      <c r="AT5" s="4">
        <v>5</v>
      </c>
      <c r="AU5" s="39">
        <v>0.23499999999999999</v>
      </c>
      <c r="AV5" s="4">
        <v>2</v>
      </c>
      <c r="AW5" s="4">
        <v>7</v>
      </c>
      <c r="AX5" s="4">
        <v>4</v>
      </c>
      <c r="AY5" s="4">
        <v>1</v>
      </c>
      <c r="AZ5" s="4">
        <v>13</v>
      </c>
      <c r="BA5" s="32">
        <v>3</v>
      </c>
      <c r="BB5" s="331">
        <f>AVERAGE(B5,O5,AB5,AO5)</f>
        <v>0.53300000000000003</v>
      </c>
      <c r="BC5" s="247">
        <f>RANK(BB5,BB5:BB7,0)</f>
        <v>2</v>
      </c>
      <c r="BD5" s="247">
        <f>RANK(BB5,(BB5:BB7,BB9:BB14,BB16:BB21,BB23:BB29),0)</f>
        <v>15</v>
      </c>
      <c r="BE5" s="308">
        <f>AVERAGE(E5,R5,AE5,AR5)</f>
        <v>9.25</v>
      </c>
      <c r="BF5" s="248">
        <f>RANK(BE5,BE5:BE7,0)</f>
        <v>1</v>
      </c>
      <c r="BG5" s="248">
        <f>RANK(BE5,(BE5:BE7,BE9:BE14,BE16:BE21,BE23:BE29),0)</f>
        <v>5</v>
      </c>
      <c r="BH5" s="249">
        <f>AVERAGE(H5,U5,AH5,AU5)</f>
        <v>-2.5000000000000001E-2</v>
      </c>
      <c r="BI5" s="250">
        <f>RANK(BH5,BH5:BH7,0)</f>
        <v>2</v>
      </c>
      <c r="BJ5" s="326">
        <f>RANK(BH5,(BH5:BH7,BH9:BH14,BH16:BH21,BH23:BH29),0)</f>
        <v>17</v>
      </c>
      <c r="BK5" s="329">
        <f>SUM(BC5,BF5,BI5)</f>
        <v>5</v>
      </c>
      <c r="BL5" s="251">
        <f>RANK(BK5,BK5:BK7,1)</f>
        <v>1</v>
      </c>
      <c r="BM5" s="251">
        <f>SUM(BD5,BG5,BJ5)</f>
        <v>37</v>
      </c>
      <c r="BN5" s="252">
        <f>RANK(BM5,(BM5,BM6,BM7,BM9,BM10,BM11,BM18,BM19,BM12,BM20,BM13,BM23,BM24,BM16,BM25,BM17,BM26,BM27,BM21,BM28,BM29,BM14),1)</f>
        <v>13</v>
      </c>
      <c r="BO5" s="3">
        <f>BB5*4/10</f>
        <v>0.21299999999999999</v>
      </c>
      <c r="BP5" s="4">
        <f>RANK(BO5,BO5:BO7,0)</f>
        <v>2</v>
      </c>
      <c r="BQ5" s="13">
        <f>BE5*3/10</f>
        <v>2.8</v>
      </c>
      <c r="BR5" s="4">
        <f>RANK(BQ5,BQ5:BQ7,0)</f>
        <v>1</v>
      </c>
      <c r="BS5" s="24">
        <f>BH5*3/10</f>
        <v>-8.0000000000000002E-3</v>
      </c>
      <c r="BT5" s="4">
        <f>RANK(BS5,BS5:BS7,0)</f>
        <v>2</v>
      </c>
      <c r="BU5" s="4">
        <f>SUM(BP5,BR5,BT5)</f>
        <v>5</v>
      </c>
      <c r="BV5" s="6">
        <f>RANK(BU5,BU5:BU7,1)</f>
        <v>1</v>
      </c>
      <c r="BW5" s="139" t="s">
        <v>47</v>
      </c>
    </row>
    <row r="6" spans="1:75" ht="13.5" customHeight="1" x14ac:dyDescent="0.25">
      <c r="A6" s="123" t="s">
        <v>48</v>
      </c>
      <c r="B6" s="109">
        <v>0.96799999999999997</v>
      </c>
      <c r="C6" s="4">
        <v>2</v>
      </c>
      <c r="D6" s="4">
        <v>11</v>
      </c>
      <c r="E6" s="94">
        <v>6</v>
      </c>
      <c r="F6" s="4">
        <v>3</v>
      </c>
      <c r="G6" s="4">
        <v>21</v>
      </c>
      <c r="H6" s="40">
        <v>0.34399999999999997</v>
      </c>
      <c r="I6" s="4">
        <v>1</v>
      </c>
      <c r="J6" s="4">
        <v>2</v>
      </c>
      <c r="K6" s="4">
        <v>6</v>
      </c>
      <c r="L6" s="4">
        <v>2</v>
      </c>
      <c r="M6" s="4">
        <v>34</v>
      </c>
      <c r="N6" s="32">
        <v>13</v>
      </c>
      <c r="O6" s="40">
        <v>9.6000000000000002E-2</v>
      </c>
      <c r="P6" s="4">
        <v>3</v>
      </c>
      <c r="Q6" s="4">
        <v>17</v>
      </c>
      <c r="R6" s="94">
        <v>9</v>
      </c>
      <c r="S6" s="4">
        <v>1</v>
      </c>
      <c r="T6" s="4">
        <v>9</v>
      </c>
      <c r="U6" s="40">
        <v>-4.1000000000000002E-2</v>
      </c>
      <c r="V6" s="4">
        <v>2</v>
      </c>
      <c r="W6" s="4">
        <v>18</v>
      </c>
      <c r="X6" s="4">
        <v>6</v>
      </c>
      <c r="Y6" s="4">
        <v>2</v>
      </c>
      <c r="Z6" s="4">
        <v>44</v>
      </c>
      <c r="AA6" s="32">
        <v>18</v>
      </c>
      <c r="AB6" s="40">
        <v>0.94199999999999995</v>
      </c>
      <c r="AC6" s="4">
        <v>3</v>
      </c>
      <c r="AD6" s="4">
        <v>16</v>
      </c>
      <c r="AE6" s="94">
        <v>7</v>
      </c>
      <c r="AF6" s="4">
        <v>2</v>
      </c>
      <c r="AG6" s="4">
        <v>16</v>
      </c>
      <c r="AH6" s="40">
        <v>-0.193</v>
      </c>
      <c r="AI6" s="4">
        <v>2</v>
      </c>
      <c r="AJ6" s="4">
        <v>17</v>
      </c>
      <c r="AK6" s="4">
        <v>7</v>
      </c>
      <c r="AL6" s="4">
        <v>3</v>
      </c>
      <c r="AM6" s="4">
        <v>49</v>
      </c>
      <c r="AN6" s="32">
        <v>20</v>
      </c>
      <c r="AO6" s="40">
        <v>9.7000000000000003E-2</v>
      </c>
      <c r="AP6" s="4">
        <v>2</v>
      </c>
      <c r="AQ6" s="4">
        <v>4</v>
      </c>
      <c r="AR6" s="94">
        <v>5</v>
      </c>
      <c r="AS6" s="4">
        <v>2</v>
      </c>
      <c r="AT6" s="4">
        <v>8</v>
      </c>
      <c r="AU6" s="40">
        <v>1.4610000000000001</v>
      </c>
      <c r="AV6" s="4">
        <v>1</v>
      </c>
      <c r="AW6" s="4">
        <v>1</v>
      </c>
      <c r="AX6" s="4">
        <v>5</v>
      </c>
      <c r="AY6" s="4">
        <v>2</v>
      </c>
      <c r="AZ6" s="4">
        <v>13</v>
      </c>
      <c r="BA6" s="32">
        <v>3</v>
      </c>
      <c r="BB6" s="331">
        <f t="shared" ref="BB6:BB7" si="0">AVERAGE(B6,O6,AB6,AO6)</f>
        <v>0.52600000000000002</v>
      </c>
      <c r="BC6" s="247">
        <f>RANK(BB6,BB5:BB7,0)</f>
        <v>3</v>
      </c>
      <c r="BD6" s="247">
        <f>RANK(BB6,(BB5:BB7,BB9:BB14,BB16:BB21,BB23:BB29),0)</f>
        <v>20</v>
      </c>
      <c r="BE6" s="308">
        <f t="shared" ref="BE6:BE7" si="1">AVERAGE(E6,R6,AE6,AR6)</f>
        <v>6.75</v>
      </c>
      <c r="BF6" s="248">
        <f>RANK(BE6,BE5:BE7,0)</f>
        <v>3</v>
      </c>
      <c r="BG6" s="248">
        <f>RANK(BE6,(BE5:BE7,BE9:BE14,BE16:BE21,BE23:BE29),0)</f>
        <v>22</v>
      </c>
      <c r="BH6" s="249">
        <f t="shared" ref="BH6:BH7" si="2">AVERAGE(H6,U6,AH6,AU6)</f>
        <v>0.39300000000000002</v>
      </c>
      <c r="BI6" s="250">
        <f>RANK(BH6,BH5:BH7,0)</f>
        <v>1</v>
      </c>
      <c r="BJ6" s="326">
        <f>RANK(BH6,(BH5:BH7,BH9:BH14,BH16:BH21,BH23:BH29),0)</f>
        <v>2</v>
      </c>
      <c r="BK6" s="251">
        <f>SUM(BC6,BF6,BI6)</f>
        <v>7</v>
      </c>
      <c r="BL6" s="251">
        <f>RANK(BK6,BK5:BK7,1)</f>
        <v>3</v>
      </c>
      <c r="BM6" s="251">
        <f>SUM(BD6,BG6,BJ6)</f>
        <v>44</v>
      </c>
      <c r="BN6" s="252">
        <f>RANK(BM6,(BM5,BM6,BM7,BM9,BM10,BM11,BM18,BM19,BM12,BM20,BM13,BM23,BM24,BM16,BM25,BM17,BM26,BM27,BM21,BM28,BM29,BM14),1)</f>
        <v>20</v>
      </c>
      <c r="BO6" s="3">
        <f t="shared" ref="BO6:BO7" si="3">BB6*4/10</f>
        <v>0.21</v>
      </c>
      <c r="BP6" s="4">
        <f>RANK(BO6,BO5:BO7,0)</f>
        <v>3</v>
      </c>
      <c r="BQ6" s="13">
        <f t="shared" ref="BQ6:BQ7" si="4">BE6*3/10</f>
        <v>2</v>
      </c>
      <c r="BR6" s="4">
        <f>RANK(BQ6,BQ5:BQ7,0)</f>
        <v>3</v>
      </c>
      <c r="BS6" s="25">
        <f t="shared" ref="BS6:BS7" si="5">BH6*3/10</f>
        <v>0.11799999999999999</v>
      </c>
      <c r="BT6" s="4">
        <f>RANK(BS6,BS5:BS7,0)</f>
        <v>1</v>
      </c>
      <c r="BU6" s="8">
        <f t="shared" ref="BU6:BU7" si="6">SUM(BP6,BR6,BT6)</f>
        <v>7</v>
      </c>
      <c r="BV6" s="6">
        <f>RANK(BU6,BU5:BU7,1)</f>
        <v>3</v>
      </c>
      <c r="BW6" s="140" t="s">
        <v>48</v>
      </c>
    </row>
    <row r="7" spans="1:75" ht="13.5" customHeight="1" thickBot="1" x14ac:dyDescent="0.3">
      <c r="A7" s="124" t="s">
        <v>49</v>
      </c>
      <c r="B7" s="110">
        <v>0.96699999999999997</v>
      </c>
      <c r="C7" s="10">
        <v>3</v>
      </c>
      <c r="D7" s="4">
        <v>12</v>
      </c>
      <c r="E7" s="94">
        <v>9</v>
      </c>
      <c r="F7" s="10">
        <v>1</v>
      </c>
      <c r="G7" s="4">
        <v>2</v>
      </c>
      <c r="H7" s="41">
        <v>-0.19400000000000001</v>
      </c>
      <c r="I7" s="10">
        <v>3</v>
      </c>
      <c r="J7" s="4">
        <v>20</v>
      </c>
      <c r="K7" s="4">
        <v>7</v>
      </c>
      <c r="L7" s="10">
        <v>3</v>
      </c>
      <c r="M7" s="4">
        <v>34</v>
      </c>
      <c r="N7" s="33">
        <v>13</v>
      </c>
      <c r="O7" s="41">
        <v>0.1</v>
      </c>
      <c r="P7" s="10">
        <v>1</v>
      </c>
      <c r="Q7" s="4">
        <v>9</v>
      </c>
      <c r="R7" s="94">
        <v>9</v>
      </c>
      <c r="S7" s="10">
        <v>1</v>
      </c>
      <c r="T7" s="4">
        <v>9</v>
      </c>
      <c r="U7" s="41">
        <v>0</v>
      </c>
      <c r="V7" s="10">
        <v>1</v>
      </c>
      <c r="W7" s="4">
        <v>12</v>
      </c>
      <c r="X7" s="4">
        <v>3</v>
      </c>
      <c r="Y7" s="10">
        <v>1</v>
      </c>
      <c r="Z7" s="4">
        <v>30</v>
      </c>
      <c r="AA7" s="33">
        <v>12</v>
      </c>
      <c r="AB7" s="41">
        <v>0.96399999999999997</v>
      </c>
      <c r="AC7" s="10">
        <v>1</v>
      </c>
      <c r="AD7" s="4">
        <v>4</v>
      </c>
      <c r="AE7" s="94">
        <v>7</v>
      </c>
      <c r="AF7" s="10">
        <v>2</v>
      </c>
      <c r="AG7" s="4">
        <v>16</v>
      </c>
      <c r="AH7" s="41">
        <v>-0.39200000000000002</v>
      </c>
      <c r="AI7" s="10">
        <v>3</v>
      </c>
      <c r="AJ7" s="4">
        <v>20</v>
      </c>
      <c r="AK7" s="4">
        <v>6</v>
      </c>
      <c r="AL7" s="10">
        <v>2</v>
      </c>
      <c r="AM7" s="4">
        <v>40</v>
      </c>
      <c r="AN7" s="33">
        <v>15</v>
      </c>
      <c r="AO7" s="41" t="s">
        <v>132</v>
      </c>
      <c r="AP7" s="10"/>
      <c r="AQ7" s="4"/>
      <c r="AR7" s="94"/>
      <c r="AS7" s="10"/>
      <c r="AT7" s="4"/>
      <c r="AU7" s="41"/>
      <c r="AV7" s="10"/>
      <c r="AW7" s="4"/>
      <c r="AX7" s="4"/>
      <c r="AY7" s="10"/>
      <c r="AZ7" s="4"/>
      <c r="BA7" s="33"/>
      <c r="BB7" s="332">
        <f t="shared" si="0"/>
        <v>0.67700000000000005</v>
      </c>
      <c r="BC7" s="253">
        <f>RANK(BB7,BB5:BB7,0)</f>
        <v>1</v>
      </c>
      <c r="BD7" s="253">
        <f>RANK(BB7,(BB5:BB7,BB9:BB14,BB16:BB21,BB23:BB29),0)</f>
        <v>5</v>
      </c>
      <c r="BE7" s="310">
        <f t="shared" si="1"/>
        <v>8.33</v>
      </c>
      <c r="BF7" s="254">
        <f>RANK(BE7,BE5:BE7,0)</f>
        <v>2</v>
      </c>
      <c r="BG7" s="254">
        <f>RANK(BE7,(BE5:BE7,BE9:BE14,BE16:BE21,BE23:BE29),0)</f>
        <v>11</v>
      </c>
      <c r="BH7" s="255">
        <f t="shared" si="2"/>
        <v>-0.19500000000000001</v>
      </c>
      <c r="BI7" s="256">
        <f>RANK(BH7,BH5:BH7,0)</f>
        <v>3</v>
      </c>
      <c r="BJ7" s="327">
        <f>RANK(BH7,(BH5:BH7,BH9:BH14,BH16:BH21,BH23:BH29),0)</f>
        <v>21</v>
      </c>
      <c r="BK7" s="257">
        <f>SUM(BC7,BF7,BI7)</f>
        <v>6</v>
      </c>
      <c r="BL7" s="257">
        <f>RANK(BK7,BK5:BK7,1)</f>
        <v>2</v>
      </c>
      <c r="BM7" s="257">
        <f>SUM(BD7,BG7,BJ7)</f>
        <v>37</v>
      </c>
      <c r="BN7" s="258">
        <f>RANK(BM7,(BM5,BM6,BM7,BM9,BM10,BM11,BM18,BM19,BM12,BM20,BM13,BM23,BM24,BM16,BM25,BM17,BM26,BM27,BM21,BM28,BM29,BM14),1)</f>
        <v>13</v>
      </c>
      <c r="BO7" s="9">
        <f t="shared" si="3"/>
        <v>0.27100000000000002</v>
      </c>
      <c r="BP7" s="10">
        <f>RANK(BO7,BO5:BO7,0)</f>
        <v>1</v>
      </c>
      <c r="BQ7" s="5">
        <f t="shared" si="4"/>
        <v>2.5</v>
      </c>
      <c r="BR7" s="10">
        <f>RANK(BQ7,BQ5:BQ7,0)</f>
        <v>2</v>
      </c>
      <c r="BS7" s="24">
        <f t="shared" si="5"/>
        <v>-5.8999999999999997E-2</v>
      </c>
      <c r="BT7" s="10">
        <f>RANK(BS7,BS5:BS7,0)</f>
        <v>3</v>
      </c>
      <c r="BU7" s="11">
        <f t="shared" si="6"/>
        <v>6</v>
      </c>
      <c r="BV7" s="12">
        <f>RANK(BU7,BU5:BU7,1)</f>
        <v>2</v>
      </c>
      <c r="BW7" s="141" t="s">
        <v>49</v>
      </c>
    </row>
    <row r="8" spans="1:75" ht="13.5" customHeight="1" thickBot="1" x14ac:dyDescent="0.3">
      <c r="A8" s="229" t="s">
        <v>50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/>
      <c r="O8" s="222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222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4"/>
      <c r="AO8" s="222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4"/>
      <c r="BB8" s="314"/>
      <c r="BC8" s="303"/>
      <c r="BD8" s="303"/>
      <c r="BE8" s="303"/>
      <c r="BF8" s="303"/>
      <c r="BG8" s="303"/>
      <c r="BH8" s="304"/>
      <c r="BI8" s="303"/>
      <c r="BJ8" s="303"/>
      <c r="BK8" s="330"/>
      <c r="BL8" s="303"/>
      <c r="BM8" s="303"/>
      <c r="BN8" s="303"/>
      <c r="BO8" s="242"/>
      <c r="BP8" s="238"/>
      <c r="BQ8" s="244"/>
      <c r="BR8" s="238"/>
      <c r="BS8" s="243"/>
      <c r="BT8" s="238"/>
      <c r="BU8" s="245"/>
      <c r="BV8" s="306"/>
      <c r="BW8" s="229" t="s">
        <v>50</v>
      </c>
    </row>
    <row r="9" spans="1:75" ht="13.5" customHeight="1" x14ac:dyDescent="0.25">
      <c r="A9" s="122" t="s">
        <v>93</v>
      </c>
      <c r="B9" s="111">
        <v>0.96399999999999997</v>
      </c>
      <c r="C9" s="45">
        <v>3</v>
      </c>
      <c r="D9" s="46">
        <v>15</v>
      </c>
      <c r="E9" s="94">
        <v>7</v>
      </c>
      <c r="F9" s="68">
        <v>5</v>
      </c>
      <c r="G9" s="68">
        <v>17</v>
      </c>
      <c r="H9" s="43">
        <v>0.14799999999999999</v>
      </c>
      <c r="I9" s="46">
        <v>3</v>
      </c>
      <c r="J9" s="46">
        <v>7</v>
      </c>
      <c r="K9" s="4">
        <v>11</v>
      </c>
      <c r="L9" s="4">
        <v>4</v>
      </c>
      <c r="M9" s="4">
        <v>39</v>
      </c>
      <c r="N9" s="32">
        <v>16</v>
      </c>
      <c r="O9" s="44">
        <v>9.4E-2</v>
      </c>
      <c r="P9" s="45">
        <v>4</v>
      </c>
      <c r="Q9" s="46">
        <v>19</v>
      </c>
      <c r="R9" s="94">
        <v>10</v>
      </c>
      <c r="S9" s="68">
        <v>1</v>
      </c>
      <c r="T9" s="68">
        <v>1</v>
      </c>
      <c r="U9" s="43">
        <v>5.8000000000000003E-2</v>
      </c>
      <c r="V9" s="46">
        <v>2</v>
      </c>
      <c r="W9" s="46">
        <v>10</v>
      </c>
      <c r="X9" s="4">
        <v>7</v>
      </c>
      <c r="Y9" s="4">
        <v>3</v>
      </c>
      <c r="Z9" s="4">
        <v>30</v>
      </c>
      <c r="AA9" s="32">
        <v>12</v>
      </c>
      <c r="AB9" s="44">
        <v>0.94799999999999995</v>
      </c>
      <c r="AC9" s="45">
        <v>4</v>
      </c>
      <c r="AD9" s="46">
        <v>14</v>
      </c>
      <c r="AE9" s="94">
        <v>10</v>
      </c>
      <c r="AF9" s="68">
        <v>1</v>
      </c>
      <c r="AG9" s="68">
        <v>1</v>
      </c>
      <c r="AH9" s="43">
        <v>0.32900000000000001</v>
      </c>
      <c r="AI9" s="46">
        <v>1</v>
      </c>
      <c r="AJ9" s="46">
        <v>3</v>
      </c>
      <c r="AK9" s="4">
        <v>6</v>
      </c>
      <c r="AL9" s="4">
        <v>1</v>
      </c>
      <c r="AM9" s="4">
        <v>18</v>
      </c>
      <c r="AN9" s="32">
        <v>6</v>
      </c>
      <c r="AO9" s="44">
        <v>9.6000000000000002E-2</v>
      </c>
      <c r="AP9" s="45">
        <v>1</v>
      </c>
      <c r="AQ9" s="46">
        <v>6</v>
      </c>
      <c r="AR9" s="94">
        <v>6</v>
      </c>
      <c r="AS9" s="68">
        <v>1</v>
      </c>
      <c r="AT9" s="68">
        <v>6</v>
      </c>
      <c r="AU9" s="43">
        <v>0.92500000000000004</v>
      </c>
      <c r="AV9" s="46">
        <v>1</v>
      </c>
      <c r="AW9" s="46">
        <v>4</v>
      </c>
      <c r="AX9" s="4">
        <v>3</v>
      </c>
      <c r="AY9" s="4">
        <v>1</v>
      </c>
      <c r="AZ9" s="4">
        <v>16</v>
      </c>
      <c r="BA9" s="32">
        <v>6</v>
      </c>
      <c r="BB9" s="332">
        <f t="shared" ref="BB9:BB14" si="7">AVERAGE(B9,O9,AB9,AO9)</f>
        <v>0.52600000000000002</v>
      </c>
      <c r="BC9" s="259">
        <f>RANK(BB9,BB9:BB14,0)</f>
        <v>6</v>
      </c>
      <c r="BD9" s="260">
        <f>RANK(BB9,(BB5:BB7,BB9:BB14,BB16:BB21,BB23:BB29),0)</f>
        <v>20</v>
      </c>
      <c r="BE9" s="310">
        <f t="shared" ref="BE9:BE14" si="8">AVERAGE(E9,R9,AE9,AR9)</f>
        <v>8.25</v>
      </c>
      <c r="BF9" s="261">
        <f>RANK(BE9,BE9:BE14,0)</f>
        <v>5</v>
      </c>
      <c r="BG9" s="261">
        <f>RANK(BE9,(BE5:BE7,BE9:BE14,BE16:BE21,BE23:BE29),0)</f>
        <v>14</v>
      </c>
      <c r="BH9" s="255">
        <f t="shared" ref="BH9:BH14" si="9">AVERAGE(H9,U9,AH9,AU9)</f>
        <v>0.36499999999999999</v>
      </c>
      <c r="BI9" s="262">
        <f>RANK(BH9,BH9:BH14,0)</f>
        <v>1</v>
      </c>
      <c r="BJ9" s="279">
        <f>RANK(BH9,(BH5:BH7,BH9:BH14,BH16:BH21,BH23:BH29),0)</f>
        <v>3</v>
      </c>
      <c r="BK9" s="257">
        <f t="shared" ref="BK9:BK14" si="10">SUM(BC9,BF9,BI9)</f>
        <v>12</v>
      </c>
      <c r="BL9" s="257">
        <f>RANK(BK9,BK9:BK14,1)</f>
        <v>6</v>
      </c>
      <c r="BM9" s="257">
        <f t="shared" ref="BM9:BM14" si="11">SUM(BD9,BG9,BJ9)</f>
        <v>37</v>
      </c>
      <c r="BN9" s="258">
        <f>RANK(BM9,(BM5,BM6,BM7,BM9,BM10,BM11,BM18,BM19,BM12,BM20,BM13,BM23,BM24,BM16,BM25,BM17,BM26,BM27,BM21,BM28,BM29,BM14),1)</f>
        <v>13</v>
      </c>
      <c r="BO9" s="9">
        <f t="shared" ref="BO9:BO14" si="12">BB9*4/10</f>
        <v>0.21</v>
      </c>
      <c r="BP9" s="10">
        <f>RANK(BO9,BO9:BO14,0)</f>
        <v>6</v>
      </c>
      <c r="BQ9" s="5">
        <f t="shared" ref="BQ9:BQ14" si="13">BE9*3/10</f>
        <v>2.5</v>
      </c>
      <c r="BR9" s="10">
        <f>RANK(BQ9,BQ9:BQ14,0)</f>
        <v>3</v>
      </c>
      <c r="BS9" s="24">
        <f t="shared" ref="BS9:BS14" si="14">BH9*3/10</f>
        <v>0.11</v>
      </c>
      <c r="BT9" s="10">
        <f>RANK(BS9,BS9:BS14,0)</f>
        <v>1</v>
      </c>
      <c r="BU9" s="11">
        <f t="shared" ref="BU9:BU14" si="15">SUM(BP9,BR9,BT9)</f>
        <v>10</v>
      </c>
      <c r="BV9" s="12">
        <f>RANK(BU9,BU9:BU14,1)</f>
        <v>4</v>
      </c>
      <c r="BW9" s="139" t="s">
        <v>93</v>
      </c>
    </row>
    <row r="10" spans="1:75" ht="13.5" customHeight="1" x14ac:dyDescent="0.25">
      <c r="A10" s="124" t="s">
        <v>51</v>
      </c>
      <c r="B10" s="112">
        <v>0.95799999999999996</v>
      </c>
      <c r="C10" s="48">
        <v>6</v>
      </c>
      <c r="D10" s="49">
        <v>20</v>
      </c>
      <c r="E10" s="95">
        <v>8</v>
      </c>
      <c r="F10" s="46">
        <v>3</v>
      </c>
      <c r="G10" s="46">
        <v>11</v>
      </c>
      <c r="H10" s="40">
        <v>0.34399999999999997</v>
      </c>
      <c r="I10" s="49">
        <v>1</v>
      </c>
      <c r="J10" s="49">
        <v>2</v>
      </c>
      <c r="K10" s="10">
        <v>10</v>
      </c>
      <c r="L10" s="10">
        <v>3</v>
      </c>
      <c r="M10" s="10">
        <v>33</v>
      </c>
      <c r="N10" s="33">
        <v>11</v>
      </c>
      <c r="O10" s="47" t="s">
        <v>132</v>
      </c>
      <c r="P10" s="48"/>
      <c r="Q10" s="49"/>
      <c r="R10" s="95"/>
      <c r="S10" s="46"/>
      <c r="T10" s="46"/>
      <c r="U10" s="40"/>
      <c r="V10" s="49"/>
      <c r="W10" s="49"/>
      <c r="X10" s="10"/>
      <c r="Y10" s="10"/>
      <c r="Z10" s="10"/>
      <c r="AA10" s="33"/>
      <c r="AB10" s="47">
        <v>0.95399999999999996</v>
      </c>
      <c r="AC10" s="48">
        <v>2</v>
      </c>
      <c r="AD10" s="49">
        <v>8</v>
      </c>
      <c r="AE10" s="95">
        <v>10</v>
      </c>
      <c r="AF10" s="46">
        <v>1</v>
      </c>
      <c r="AG10" s="46">
        <v>1</v>
      </c>
      <c r="AH10" s="40">
        <v>0.10100000000000001</v>
      </c>
      <c r="AI10" s="49">
        <v>3</v>
      </c>
      <c r="AJ10" s="49">
        <v>7</v>
      </c>
      <c r="AK10" s="10">
        <v>6</v>
      </c>
      <c r="AL10" s="10">
        <v>1</v>
      </c>
      <c r="AM10" s="10">
        <v>16</v>
      </c>
      <c r="AN10" s="33">
        <v>5</v>
      </c>
      <c r="AO10" s="47">
        <v>9.5000000000000001E-2</v>
      </c>
      <c r="AP10" s="48">
        <v>2</v>
      </c>
      <c r="AQ10" s="49">
        <v>9</v>
      </c>
      <c r="AR10" s="95">
        <v>6</v>
      </c>
      <c r="AS10" s="46">
        <v>1</v>
      </c>
      <c r="AT10" s="46">
        <v>6</v>
      </c>
      <c r="AU10" s="40">
        <v>0.47499999999999998</v>
      </c>
      <c r="AV10" s="49">
        <v>2</v>
      </c>
      <c r="AW10" s="49">
        <v>6</v>
      </c>
      <c r="AX10" s="10">
        <v>5</v>
      </c>
      <c r="AY10" s="10">
        <v>2</v>
      </c>
      <c r="AZ10" s="10">
        <v>21</v>
      </c>
      <c r="BA10" s="33">
        <v>10</v>
      </c>
      <c r="BB10" s="333">
        <f t="shared" si="7"/>
        <v>0.66900000000000004</v>
      </c>
      <c r="BC10" s="263">
        <f>RANK(BB10,BB9:BB14,0)</f>
        <v>2</v>
      </c>
      <c r="BD10" s="264">
        <f>RANK(BB10,(BB5:BB7,BB9:BB14,BB16:BB21,BB23:BB29),0)</f>
        <v>7</v>
      </c>
      <c r="BE10" s="312">
        <f t="shared" si="8"/>
        <v>8</v>
      </c>
      <c r="BF10" s="265">
        <f>RANK(BE10,BE9:BE14,0)</f>
        <v>6</v>
      </c>
      <c r="BG10" s="265">
        <f>RANK(BE10,(BE5:BE7,BE9:BE14,BE16:BE21,BE23:BE29),0)</f>
        <v>15</v>
      </c>
      <c r="BH10" s="249">
        <f t="shared" si="9"/>
        <v>0.307</v>
      </c>
      <c r="BI10" s="266">
        <f>RANK(BH10,BH9:BH14,0)</f>
        <v>2</v>
      </c>
      <c r="BJ10" s="283">
        <f>RANK(BH10,(BH5:BH7,BH9:BH14,BH16:BH21,BH23:BH29),0)</f>
        <v>5</v>
      </c>
      <c r="BK10" s="267">
        <f t="shared" si="10"/>
        <v>10</v>
      </c>
      <c r="BL10" s="267">
        <f>RANK(BK10,BK9:BK14,1)</f>
        <v>4</v>
      </c>
      <c r="BM10" s="267">
        <f t="shared" si="11"/>
        <v>27</v>
      </c>
      <c r="BN10" s="268">
        <f>RANK(BM10,(BM5,BM6,BM7,BM9,BM10,BM11,BM18,BM19,BM12,BM20,BM13,BM23,BM24,BM16,BM25,BM17,BM26,BM27,BM21,BM28,BM29,BM14),1)</f>
        <v>5</v>
      </c>
      <c r="BO10" s="14">
        <f t="shared" si="12"/>
        <v>0.26800000000000002</v>
      </c>
      <c r="BP10" s="15">
        <f>RANK(BO10,BO9:BO14,0)</f>
        <v>2</v>
      </c>
      <c r="BQ10" s="7">
        <f t="shared" si="13"/>
        <v>2.4</v>
      </c>
      <c r="BR10" s="15">
        <f>RANK(BQ10,BQ9:BQ14,0)</f>
        <v>6</v>
      </c>
      <c r="BS10" s="25">
        <f t="shared" si="14"/>
        <v>9.1999999999999998E-2</v>
      </c>
      <c r="BT10" s="15">
        <f>RANK(BS10,BS9:BS14,0)</f>
        <v>2</v>
      </c>
      <c r="BU10" s="16">
        <f t="shared" si="15"/>
        <v>10</v>
      </c>
      <c r="BV10" s="17">
        <f>RANK(BU10,BU9:BU14,1)</f>
        <v>4</v>
      </c>
      <c r="BW10" s="141" t="s">
        <v>51</v>
      </c>
    </row>
    <row r="11" spans="1:75" ht="13.5" customHeight="1" x14ac:dyDescent="0.25">
      <c r="A11" s="125" t="s">
        <v>94</v>
      </c>
      <c r="B11" s="113">
        <v>0.97099999999999997</v>
      </c>
      <c r="C11" s="51">
        <v>2</v>
      </c>
      <c r="D11" s="52">
        <v>10</v>
      </c>
      <c r="E11" s="96">
        <v>9</v>
      </c>
      <c r="F11" s="49">
        <v>1</v>
      </c>
      <c r="G11" s="49">
        <v>2</v>
      </c>
      <c r="H11" s="39">
        <v>0.107</v>
      </c>
      <c r="I11" s="52">
        <v>4</v>
      </c>
      <c r="J11" s="52">
        <v>8</v>
      </c>
      <c r="K11" s="15">
        <v>7</v>
      </c>
      <c r="L11" s="15">
        <v>1</v>
      </c>
      <c r="M11" s="15">
        <v>20</v>
      </c>
      <c r="N11" s="34">
        <v>4</v>
      </c>
      <c r="O11" s="47">
        <v>9.8000000000000004E-2</v>
      </c>
      <c r="P11" s="51">
        <v>3</v>
      </c>
      <c r="Q11" s="52">
        <v>15</v>
      </c>
      <c r="R11" s="96">
        <v>9</v>
      </c>
      <c r="S11" s="49">
        <v>2</v>
      </c>
      <c r="T11" s="49">
        <v>9</v>
      </c>
      <c r="U11" s="39">
        <v>0</v>
      </c>
      <c r="V11" s="52">
        <v>4</v>
      </c>
      <c r="W11" s="52">
        <v>12</v>
      </c>
      <c r="X11" s="15">
        <v>9</v>
      </c>
      <c r="Y11" s="15">
        <v>4</v>
      </c>
      <c r="Z11" s="15">
        <v>36</v>
      </c>
      <c r="AA11" s="34">
        <v>15</v>
      </c>
      <c r="AB11" s="50">
        <v>0.93700000000000006</v>
      </c>
      <c r="AC11" s="51">
        <v>6</v>
      </c>
      <c r="AD11" s="52">
        <v>19</v>
      </c>
      <c r="AE11" s="96">
        <v>7</v>
      </c>
      <c r="AF11" s="49">
        <v>6</v>
      </c>
      <c r="AG11" s="49">
        <v>16</v>
      </c>
      <c r="AH11" s="39">
        <v>0</v>
      </c>
      <c r="AI11" s="52">
        <v>4</v>
      </c>
      <c r="AJ11" s="52">
        <v>13</v>
      </c>
      <c r="AK11" s="15">
        <v>16</v>
      </c>
      <c r="AL11" s="15">
        <v>6</v>
      </c>
      <c r="AM11" s="15">
        <v>48</v>
      </c>
      <c r="AN11" s="34">
        <v>19</v>
      </c>
      <c r="AO11" s="50" t="s">
        <v>132</v>
      </c>
      <c r="AP11" s="51"/>
      <c r="AQ11" s="52"/>
      <c r="AR11" s="96"/>
      <c r="AS11" s="49"/>
      <c r="AT11" s="49"/>
      <c r="AU11" s="39"/>
      <c r="AV11" s="52"/>
      <c r="AW11" s="52"/>
      <c r="AX11" s="15"/>
      <c r="AY11" s="15"/>
      <c r="AZ11" s="15"/>
      <c r="BA11" s="34"/>
      <c r="BB11" s="331">
        <f t="shared" si="7"/>
        <v>0.66900000000000004</v>
      </c>
      <c r="BC11" s="269">
        <f>RANK(BB11,BB9:BB14,0)</f>
        <v>2</v>
      </c>
      <c r="BD11" s="270">
        <f>RANK(BB11,(BB5:BB7,BB9:BB14,BB16:BB21,BB23:BB29),0)</f>
        <v>7</v>
      </c>
      <c r="BE11" s="308">
        <f t="shared" si="8"/>
        <v>8.33</v>
      </c>
      <c r="BF11" s="271">
        <f>RANK(BE11,BE9:BE14,0)</f>
        <v>3</v>
      </c>
      <c r="BG11" s="271">
        <f>RANK(BE11,(BE5:BE7,BE9:BE14,BE16:BE21,BE23:BE29),0)</f>
        <v>11</v>
      </c>
      <c r="BH11" s="272">
        <f t="shared" si="9"/>
        <v>3.5999999999999997E-2</v>
      </c>
      <c r="BI11" s="273">
        <f>RANK(BH11,BH9:BH14,0)</f>
        <v>4</v>
      </c>
      <c r="BJ11" s="328">
        <f>RANK(BH11,(BH5:BH7,BH9:BH14,BH16:BH21,BH23:BH29),0)</f>
        <v>14</v>
      </c>
      <c r="BK11" s="251">
        <f t="shared" si="10"/>
        <v>9</v>
      </c>
      <c r="BL11" s="251">
        <f>RANK(BK11,BK9:BK14,1)</f>
        <v>2</v>
      </c>
      <c r="BM11" s="251">
        <f t="shared" si="11"/>
        <v>32</v>
      </c>
      <c r="BN11" s="252">
        <f>RANK(BM11,(BM5,BM6,BM7,BM9,BM10,BM11,BM18,BM19,BM12,BM20,BM13,BM23,BM24,BM16,BM25,BM17,BM26,BM27,BM21,BM28,BM29,BM14),1)</f>
        <v>7</v>
      </c>
      <c r="BO11" s="3">
        <f t="shared" si="12"/>
        <v>0.26800000000000002</v>
      </c>
      <c r="BP11" s="4">
        <f>RANK(BO11,BO9:BO14,0)</f>
        <v>2</v>
      </c>
      <c r="BQ11" s="13">
        <f t="shared" si="13"/>
        <v>2.5</v>
      </c>
      <c r="BR11" s="4">
        <f>RANK(BQ11,BQ9:BQ14,0)</f>
        <v>3</v>
      </c>
      <c r="BS11" s="23">
        <f t="shared" si="14"/>
        <v>1.0999999999999999E-2</v>
      </c>
      <c r="BT11" s="4">
        <f>RANK(BS11,BS9:BS14,0)</f>
        <v>4</v>
      </c>
      <c r="BU11" s="8">
        <f t="shared" si="15"/>
        <v>9</v>
      </c>
      <c r="BV11" s="6">
        <f>RANK(BU11,BU9:BU14,1)</f>
        <v>2</v>
      </c>
      <c r="BW11" s="142" t="s">
        <v>94</v>
      </c>
    </row>
    <row r="12" spans="1:75" ht="13.5" customHeight="1" x14ac:dyDescent="0.25">
      <c r="A12" s="126" t="s">
        <v>95</v>
      </c>
      <c r="B12" s="111">
        <v>0.97599999999999998</v>
      </c>
      <c r="C12" s="53">
        <v>1</v>
      </c>
      <c r="D12" s="46">
        <v>2</v>
      </c>
      <c r="E12" s="95">
        <v>9</v>
      </c>
      <c r="F12" s="46">
        <v>1</v>
      </c>
      <c r="G12" s="46">
        <v>2</v>
      </c>
      <c r="H12" s="42">
        <v>-0.14199999999999999</v>
      </c>
      <c r="I12" s="46">
        <v>5</v>
      </c>
      <c r="J12" s="46">
        <v>17</v>
      </c>
      <c r="K12" s="10">
        <v>7</v>
      </c>
      <c r="L12" s="10">
        <v>1</v>
      </c>
      <c r="M12" s="10">
        <v>21</v>
      </c>
      <c r="N12" s="33">
        <v>6</v>
      </c>
      <c r="O12" s="47">
        <v>0.104</v>
      </c>
      <c r="P12" s="53">
        <v>1</v>
      </c>
      <c r="Q12" s="46">
        <v>5</v>
      </c>
      <c r="R12" s="95">
        <v>9</v>
      </c>
      <c r="S12" s="46">
        <v>2</v>
      </c>
      <c r="T12" s="46">
        <v>9</v>
      </c>
      <c r="U12" s="42">
        <v>4.4999999999999998E-2</v>
      </c>
      <c r="V12" s="46">
        <v>3</v>
      </c>
      <c r="W12" s="46">
        <v>11</v>
      </c>
      <c r="X12" s="10">
        <v>6</v>
      </c>
      <c r="Y12" s="10">
        <v>2</v>
      </c>
      <c r="Z12" s="10">
        <v>25</v>
      </c>
      <c r="AA12" s="33">
        <v>9</v>
      </c>
      <c r="AB12" s="44">
        <v>0.95599999999999996</v>
      </c>
      <c r="AC12" s="53">
        <v>1</v>
      </c>
      <c r="AD12" s="46">
        <v>7</v>
      </c>
      <c r="AE12" s="95">
        <v>8</v>
      </c>
      <c r="AF12" s="46">
        <v>5</v>
      </c>
      <c r="AG12" s="46">
        <v>10</v>
      </c>
      <c r="AH12" s="42">
        <v>0</v>
      </c>
      <c r="AI12" s="46">
        <v>4</v>
      </c>
      <c r="AJ12" s="46">
        <v>13</v>
      </c>
      <c r="AK12" s="10">
        <v>10</v>
      </c>
      <c r="AL12" s="10">
        <v>4</v>
      </c>
      <c r="AM12" s="10">
        <v>30</v>
      </c>
      <c r="AN12" s="33">
        <v>8</v>
      </c>
      <c r="AO12" s="44" t="s">
        <v>132</v>
      </c>
      <c r="AP12" s="53"/>
      <c r="AQ12" s="46"/>
      <c r="AR12" s="95"/>
      <c r="AS12" s="46"/>
      <c r="AT12" s="46"/>
      <c r="AU12" s="42"/>
      <c r="AV12" s="46"/>
      <c r="AW12" s="46"/>
      <c r="AX12" s="10"/>
      <c r="AY12" s="10"/>
      <c r="AZ12" s="10"/>
      <c r="BA12" s="33"/>
      <c r="BB12" s="332">
        <f t="shared" si="7"/>
        <v>0.67900000000000005</v>
      </c>
      <c r="BC12" s="274">
        <f>RANK(BB12,BB9:BB14,0)</f>
        <v>1</v>
      </c>
      <c r="BD12" s="260">
        <f>RANK(BB12,(BB5:BB7,BB9:BB14,BB16:BB21,BB23:BB29),0)</f>
        <v>4</v>
      </c>
      <c r="BE12" s="310">
        <f t="shared" si="8"/>
        <v>8.67</v>
      </c>
      <c r="BF12" s="261">
        <f>RANK(BE12,BE9:BE14,0)</f>
        <v>2</v>
      </c>
      <c r="BG12" s="261">
        <f>RANK(BE12,(BE5:BE7,BE9:BE14,BE16:BE21,BE23:BE29),0)</f>
        <v>10</v>
      </c>
      <c r="BH12" s="275">
        <f t="shared" si="9"/>
        <v>-3.2000000000000001E-2</v>
      </c>
      <c r="BI12" s="262">
        <f>RANK(BH12,BH9:BH14,0)</f>
        <v>5</v>
      </c>
      <c r="BJ12" s="279">
        <f>RANK(BH12,(BH5:BH7,BH9:BH14,BH16:BH21,BH23:BH29),0)</f>
        <v>18</v>
      </c>
      <c r="BK12" s="257">
        <f t="shared" si="10"/>
        <v>8</v>
      </c>
      <c r="BL12" s="257">
        <f>RANK(BK12,BK9:BK14,1)</f>
        <v>1</v>
      </c>
      <c r="BM12" s="257">
        <f t="shared" si="11"/>
        <v>32</v>
      </c>
      <c r="BN12" s="258">
        <f>RANK(BM12,(BM5,BM6,BM7,BM9,BM10,BM11,BM18,BM19,BM12,BM20,BM13,BM23,BM24,BM16,BM25,BM17,BM26,BM27,BM21,BM28,BM29,BM14),1)</f>
        <v>7</v>
      </c>
      <c r="BO12" s="9">
        <f t="shared" si="12"/>
        <v>0.27200000000000002</v>
      </c>
      <c r="BP12" s="10">
        <f>RANK(BO12,BO9:BO14,0)</f>
        <v>1</v>
      </c>
      <c r="BQ12" s="5">
        <f t="shared" si="13"/>
        <v>2.6</v>
      </c>
      <c r="BR12" s="10">
        <f>RANK(BQ12,BQ9:BQ14,0)</f>
        <v>2</v>
      </c>
      <c r="BS12" s="24">
        <f t="shared" si="14"/>
        <v>-0.01</v>
      </c>
      <c r="BT12" s="10">
        <f>RANK(BS12,BS9:BS14,0)</f>
        <v>5</v>
      </c>
      <c r="BU12" s="11">
        <f t="shared" si="15"/>
        <v>8</v>
      </c>
      <c r="BV12" s="12">
        <f>RANK(BU12,BU9:BU14,1)</f>
        <v>1</v>
      </c>
      <c r="BW12" s="143" t="s">
        <v>95</v>
      </c>
    </row>
    <row r="13" spans="1:75" ht="13.5" customHeight="1" x14ac:dyDescent="0.25">
      <c r="A13" s="125" t="s">
        <v>96</v>
      </c>
      <c r="B13" s="112">
        <v>0.96</v>
      </c>
      <c r="C13" s="48">
        <v>5</v>
      </c>
      <c r="D13" s="49">
        <v>18</v>
      </c>
      <c r="E13" s="96">
        <v>6</v>
      </c>
      <c r="F13" s="49">
        <v>6</v>
      </c>
      <c r="G13" s="49">
        <v>21</v>
      </c>
      <c r="H13" s="40">
        <v>0.16300000000000001</v>
      </c>
      <c r="I13" s="49">
        <v>2</v>
      </c>
      <c r="J13" s="49">
        <v>6</v>
      </c>
      <c r="K13" s="15">
        <v>13</v>
      </c>
      <c r="L13" s="15">
        <v>5</v>
      </c>
      <c r="M13" s="15">
        <v>45</v>
      </c>
      <c r="N13" s="34">
        <v>20</v>
      </c>
      <c r="O13" s="47">
        <v>0.1</v>
      </c>
      <c r="P13" s="48">
        <v>2</v>
      </c>
      <c r="Q13" s="49">
        <v>9</v>
      </c>
      <c r="R13" s="96">
        <v>9</v>
      </c>
      <c r="S13" s="49">
        <v>2</v>
      </c>
      <c r="T13" s="49">
        <v>9</v>
      </c>
      <c r="U13" s="40">
        <v>8.5999999999999993E-2</v>
      </c>
      <c r="V13" s="49">
        <v>1</v>
      </c>
      <c r="W13" s="49">
        <v>8</v>
      </c>
      <c r="X13" s="15">
        <v>5</v>
      </c>
      <c r="Y13" s="15">
        <v>1</v>
      </c>
      <c r="Z13" s="15">
        <v>26</v>
      </c>
      <c r="AA13" s="34">
        <v>10</v>
      </c>
      <c r="AB13" s="47">
        <v>0.94</v>
      </c>
      <c r="AC13" s="48">
        <v>5</v>
      </c>
      <c r="AD13" s="49">
        <v>18</v>
      </c>
      <c r="AE13" s="96">
        <v>10</v>
      </c>
      <c r="AF13" s="49">
        <v>1</v>
      </c>
      <c r="AG13" s="49">
        <v>1</v>
      </c>
      <c r="AH13" s="40">
        <v>0.13</v>
      </c>
      <c r="AI13" s="49">
        <v>2</v>
      </c>
      <c r="AJ13" s="49">
        <v>6</v>
      </c>
      <c r="AK13" s="15">
        <v>8</v>
      </c>
      <c r="AL13" s="15">
        <v>3</v>
      </c>
      <c r="AM13" s="15">
        <v>25</v>
      </c>
      <c r="AN13" s="34">
        <v>7</v>
      </c>
      <c r="AO13" s="47" t="s">
        <v>132</v>
      </c>
      <c r="AP13" s="48"/>
      <c r="AQ13" s="49"/>
      <c r="AR13" s="96"/>
      <c r="AS13" s="49"/>
      <c r="AT13" s="49"/>
      <c r="AU13" s="40"/>
      <c r="AV13" s="49"/>
      <c r="AW13" s="49"/>
      <c r="AX13" s="15"/>
      <c r="AY13" s="15"/>
      <c r="AZ13" s="15"/>
      <c r="BA13" s="34"/>
      <c r="BB13" s="333">
        <f t="shared" si="7"/>
        <v>0.66700000000000004</v>
      </c>
      <c r="BC13" s="263">
        <f>RANK(BB13,BB9:BB14,0)</f>
        <v>5</v>
      </c>
      <c r="BD13" s="264">
        <f>RANK(BB13,(BB5:BB7,BB9:BB14,BB16:BB21,BB23:BB29),0)</f>
        <v>11</v>
      </c>
      <c r="BE13" s="312">
        <f t="shared" si="8"/>
        <v>8.33</v>
      </c>
      <c r="BF13" s="265">
        <f>RANK(BE13,BE9:BE14,0)</f>
        <v>3</v>
      </c>
      <c r="BG13" s="265">
        <f>RANK(BE13,(BE5:BE7,BE9:BE14,BE16:BE21,BE23:BE29),0)</f>
        <v>11</v>
      </c>
      <c r="BH13" s="249">
        <f t="shared" si="9"/>
        <v>0.126</v>
      </c>
      <c r="BI13" s="266">
        <f>RANK(BH13,BH9:BH14,0)</f>
        <v>3</v>
      </c>
      <c r="BJ13" s="283">
        <f>RANK(BH13,(BH5:BH7,BH9:BH14,BH16:BH21,BH23:BH29),0)</f>
        <v>10</v>
      </c>
      <c r="BK13" s="267">
        <f t="shared" si="10"/>
        <v>11</v>
      </c>
      <c r="BL13" s="267">
        <f>RANK(BK13,BK9:BK14,1)</f>
        <v>5</v>
      </c>
      <c r="BM13" s="267">
        <f t="shared" si="11"/>
        <v>32</v>
      </c>
      <c r="BN13" s="268">
        <f>RANK(BM13,(BM5,BM6,BM7,BM9,BM10,BM11,BM18,BM19,BM12,BM20,BM13,BM23,BM24,BM16,BM25,BM17,BM26,BM27,BM21,BM28,BM29,BM14),1)</f>
        <v>7</v>
      </c>
      <c r="BO13" s="14">
        <f t="shared" si="12"/>
        <v>0.26700000000000002</v>
      </c>
      <c r="BP13" s="15">
        <f>RANK(BO13,BO9:BO14,0)</f>
        <v>5</v>
      </c>
      <c r="BQ13" s="7">
        <f t="shared" si="13"/>
        <v>2.5</v>
      </c>
      <c r="BR13" s="15">
        <f>RANK(BQ13,BQ9:BQ14,0)</f>
        <v>3</v>
      </c>
      <c r="BS13" s="25">
        <f t="shared" si="14"/>
        <v>3.7999999999999999E-2</v>
      </c>
      <c r="BT13" s="15">
        <f>RANK(BS13,BS9:BS14,0)</f>
        <v>3</v>
      </c>
      <c r="BU13" s="16">
        <f t="shared" si="15"/>
        <v>11</v>
      </c>
      <c r="BV13" s="17">
        <f>RANK(BU13,BU9:BU14,1)</f>
        <v>6</v>
      </c>
      <c r="BW13" s="142" t="s">
        <v>96</v>
      </c>
    </row>
    <row r="14" spans="1:75" ht="13.5" customHeight="1" thickBot="1" x14ac:dyDescent="0.3">
      <c r="A14" s="126" t="s">
        <v>97</v>
      </c>
      <c r="B14" s="80">
        <v>0.96099999999999997</v>
      </c>
      <c r="C14" s="55">
        <v>4</v>
      </c>
      <c r="D14" s="56">
        <v>17</v>
      </c>
      <c r="E14" s="94">
        <v>8</v>
      </c>
      <c r="F14" s="46">
        <v>3</v>
      </c>
      <c r="G14" s="57">
        <v>11</v>
      </c>
      <c r="H14" s="42">
        <v>-0.26900000000000002</v>
      </c>
      <c r="I14" s="59">
        <v>6</v>
      </c>
      <c r="J14" s="46">
        <v>22</v>
      </c>
      <c r="K14" s="4">
        <v>13</v>
      </c>
      <c r="L14" s="4">
        <v>5</v>
      </c>
      <c r="M14" s="4">
        <v>50</v>
      </c>
      <c r="N14" s="32">
        <v>21</v>
      </c>
      <c r="O14" s="54">
        <v>9.1999999999999998E-2</v>
      </c>
      <c r="P14" s="55">
        <v>5</v>
      </c>
      <c r="Q14" s="56">
        <v>20</v>
      </c>
      <c r="R14" s="94">
        <v>9</v>
      </c>
      <c r="S14" s="46">
        <v>2</v>
      </c>
      <c r="T14" s="57">
        <v>9</v>
      </c>
      <c r="U14" s="42">
        <v>-0.83299999999999996</v>
      </c>
      <c r="V14" s="59">
        <v>5</v>
      </c>
      <c r="W14" s="46">
        <v>20</v>
      </c>
      <c r="X14" s="4">
        <v>12</v>
      </c>
      <c r="Y14" s="4">
        <v>5</v>
      </c>
      <c r="Z14" s="4">
        <v>49</v>
      </c>
      <c r="AA14" s="32">
        <v>20</v>
      </c>
      <c r="AB14" s="54">
        <v>0.95299999999999996</v>
      </c>
      <c r="AC14" s="55">
        <v>3</v>
      </c>
      <c r="AD14" s="56">
        <v>10</v>
      </c>
      <c r="AE14" s="94">
        <v>10</v>
      </c>
      <c r="AF14" s="46">
        <v>1</v>
      </c>
      <c r="AG14" s="57">
        <v>1</v>
      </c>
      <c r="AH14" s="42">
        <v>-0.67</v>
      </c>
      <c r="AI14" s="59">
        <v>6</v>
      </c>
      <c r="AJ14" s="46">
        <v>22</v>
      </c>
      <c r="AK14" s="4">
        <v>10</v>
      </c>
      <c r="AL14" s="4">
        <v>4</v>
      </c>
      <c r="AM14" s="4">
        <v>33</v>
      </c>
      <c r="AN14" s="32">
        <v>11</v>
      </c>
      <c r="AO14" s="54" t="s">
        <v>132</v>
      </c>
      <c r="AP14" s="55"/>
      <c r="AQ14" s="56"/>
      <c r="AR14" s="94"/>
      <c r="AS14" s="46"/>
      <c r="AT14" s="57"/>
      <c r="AU14" s="42"/>
      <c r="AV14" s="59"/>
      <c r="AW14" s="46"/>
      <c r="AX14" s="4"/>
      <c r="AY14" s="4"/>
      <c r="AZ14" s="4"/>
      <c r="BA14" s="32"/>
      <c r="BB14" s="332">
        <f t="shared" si="7"/>
        <v>0.66900000000000004</v>
      </c>
      <c r="BC14" s="274">
        <f>RANK(BB14,BB9:BB14,0)</f>
        <v>2</v>
      </c>
      <c r="BD14" s="260">
        <f>RANK(BB14,(BB5:BB7,BB9:BB14,BB16:BB21,BB23:BB29),0)</f>
        <v>7</v>
      </c>
      <c r="BE14" s="310">
        <f t="shared" si="8"/>
        <v>9</v>
      </c>
      <c r="BF14" s="261">
        <f>RANK(BE14,BE9:BE14,0)</f>
        <v>1</v>
      </c>
      <c r="BG14" s="276">
        <f>RANK(BE14,(BE5:BE7,BE9:BE14,BE16:BE21,BE23:BE29),0)</f>
        <v>7</v>
      </c>
      <c r="BH14" s="275">
        <f t="shared" si="9"/>
        <v>-0.59099999999999997</v>
      </c>
      <c r="BI14" s="277">
        <f>RANK(BH14,BH9:BH14,0)</f>
        <v>6</v>
      </c>
      <c r="BJ14" s="279">
        <f>RANK(BH14,(BH5:BH7,BH9:BH14,BH16:BH21,BH23:BH29),0)</f>
        <v>22</v>
      </c>
      <c r="BK14" s="257">
        <f t="shared" si="10"/>
        <v>9</v>
      </c>
      <c r="BL14" s="257">
        <f>RANK(BK14,BK9:BK14,1)</f>
        <v>2</v>
      </c>
      <c r="BM14" s="257">
        <f t="shared" si="11"/>
        <v>36</v>
      </c>
      <c r="BN14" s="258">
        <f>RANK(BM14,(BM5,BM6,BM7,BM9,BM10,BM11,BM18,BM19,BM12,BM20,BM13,BM23,BM24,BM16,BM25,BM17,BM26,BM27,BM21,BM28,BM29,BM14),1)</f>
        <v>12</v>
      </c>
      <c r="BO14" s="9">
        <f t="shared" si="12"/>
        <v>0.26800000000000002</v>
      </c>
      <c r="BP14" s="10">
        <f>RANK(BO14,BO9:BO14,0)</f>
        <v>2</v>
      </c>
      <c r="BQ14" s="5">
        <f t="shared" si="13"/>
        <v>2.7</v>
      </c>
      <c r="BR14" s="10">
        <f>RANK(BQ14,BQ9:BQ14,0)</f>
        <v>1</v>
      </c>
      <c r="BS14" s="24">
        <f t="shared" si="14"/>
        <v>-0.17699999999999999</v>
      </c>
      <c r="BT14" s="10">
        <f>RANK(BS14,BS9:BS14,0)</f>
        <v>6</v>
      </c>
      <c r="BU14" s="11">
        <f t="shared" si="15"/>
        <v>9</v>
      </c>
      <c r="BV14" s="12">
        <f>RANK(BU14,BU9:BU14,1)</f>
        <v>2</v>
      </c>
      <c r="BW14" s="143" t="s">
        <v>97</v>
      </c>
    </row>
    <row r="15" spans="1:75" ht="13.5" customHeight="1" thickBot="1" x14ac:dyDescent="0.3">
      <c r="A15" s="229" t="s">
        <v>55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4"/>
      <c r="O15" s="222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4"/>
      <c r="AB15" s="222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4"/>
      <c r="AO15" s="222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4"/>
      <c r="BB15" s="314"/>
      <c r="BC15" s="303"/>
      <c r="BD15" s="303"/>
      <c r="BE15" s="303"/>
      <c r="BF15" s="303"/>
      <c r="BG15" s="303"/>
      <c r="BH15" s="304"/>
      <c r="BI15" s="303"/>
      <c r="BJ15" s="303"/>
      <c r="BK15" s="330"/>
      <c r="BL15" s="303"/>
      <c r="BM15" s="303"/>
      <c r="BN15" s="303"/>
      <c r="BO15" s="242"/>
      <c r="BP15" s="238"/>
      <c r="BQ15" s="244"/>
      <c r="BR15" s="238"/>
      <c r="BS15" s="243"/>
      <c r="BT15" s="238"/>
      <c r="BU15" s="245"/>
      <c r="BV15" s="306"/>
      <c r="BW15" s="229" t="s">
        <v>55</v>
      </c>
    </row>
    <row r="16" spans="1:75" ht="13.5" customHeight="1" x14ac:dyDescent="0.25">
      <c r="A16" s="123" t="s">
        <v>58</v>
      </c>
      <c r="B16" s="111">
        <v>0.96499999999999997</v>
      </c>
      <c r="C16" s="53">
        <v>4</v>
      </c>
      <c r="D16" s="46">
        <v>14</v>
      </c>
      <c r="E16" s="95">
        <v>7</v>
      </c>
      <c r="F16" s="59">
        <v>4</v>
      </c>
      <c r="G16" s="57">
        <v>17</v>
      </c>
      <c r="H16" s="42">
        <v>0</v>
      </c>
      <c r="I16" s="59">
        <v>5</v>
      </c>
      <c r="J16" s="57">
        <v>11</v>
      </c>
      <c r="K16" s="10">
        <v>13</v>
      </c>
      <c r="L16" s="10">
        <v>5</v>
      </c>
      <c r="M16" s="10">
        <v>42</v>
      </c>
      <c r="N16" s="33">
        <v>19</v>
      </c>
      <c r="O16" s="44">
        <v>9.9000000000000005E-2</v>
      </c>
      <c r="P16" s="53">
        <v>4</v>
      </c>
      <c r="Q16" s="46">
        <v>12</v>
      </c>
      <c r="R16" s="95">
        <v>9</v>
      </c>
      <c r="S16" s="59">
        <v>3</v>
      </c>
      <c r="T16" s="57">
        <v>9</v>
      </c>
      <c r="U16" s="42">
        <v>0</v>
      </c>
      <c r="V16" s="59">
        <v>5</v>
      </c>
      <c r="W16" s="57">
        <v>12</v>
      </c>
      <c r="X16" s="10">
        <v>12</v>
      </c>
      <c r="Y16" s="10">
        <v>5</v>
      </c>
      <c r="Z16" s="10">
        <v>33</v>
      </c>
      <c r="AA16" s="33">
        <v>14</v>
      </c>
      <c r="AB16" s="44">
        <v>0.94699999999999995</v>
      </c>
      <c r="AC16" s="53">
        <v>3</v>
      </c>
      <c r="AD16" s="46">
        <v>15</v>
      </c>
      <c r="AE16" s="95">
        <v>8</v>
      </c>
      <c r="AF16" s="59">
        <v>3</v>
      </c>
      <c r="AG16" s="57">
        <v>10</v>
      </c>
      <c r="AH16" s="42">
        <v>0</v>
      </c>
      <c r="AI16" s="59">
        <v>5</v>
      </c>
      <c r="AJ16" s="57">
        <v>13</v>
      </c>
      <c r="AK16" s="10">
        <v>11</v>
      </c>
      <c r="AL16" s="10">
        <v>3</v>
      </c>
      <c r="AM16" s="10">
        <v>38</v>
      </c>
      <c r="AN16" s="33">
        <v>14</v>
      </c>
      <c r="AO16" s="44" t="s">
        <v>132</v>
      </c>
      <c r="AP16" s="53"/>
      <c r="AQ16" s="46"/>
      <c r="AR16" s="95"/>
      <c r="AS16" s="59"/>
      <c r="AT16" s="57"/>
      <c r="AU16" s="42"/>
      <c r="AV16" s="59"/>
      <c r="AW16" s="57"/>
      <c r="AX16" s="10"/>
      <c r="AY16" s="10"/>
      <c r="AZ16" s="10"/>
      <c r="BA16" s="33"/>
      <c r="BB16" s="332">
        <f t="shared" ref="BB16:BB21" si="16">AVERAGE(B16,O16,AB16,AO16)</f>
        <v>0.67</v>
      </c>
      <c r="BC16" s="274">
        <f>RANK(BB16,BB16:BB21,0)</f>
        <v>3</v>
      </c>
      <c r="BD16" s="260">
        <f>RANK(BB16,(BB5:BB7,BB9:BB14,BB16:BB21,BB23:BB29),0)</f>
        <v>6</v>
      </c>
      <c r="BE16" s="310">
        <f t="shared" ref="BE16:BE21" si="17">AVERAGE(E16,R16,AE16,AR16)</f>
        <v>8</v>
      </c>
      <c r="BF16" s="278">
        <f>RANK(BE16,BE16:BE21,0)</f>
        <v>3</v>
      </c>
      <c r="BG16" s="276">
        <f>RANK(BE16,(BE5:BE7,BE9:BE14,BE16:BE21,BE23:BE29),0)</f>
        <v>15</v>
      </c>
      <c r="BH16" s="275">
        <f t="shared" ref="BH16:BH21" si="18">AVERAGE(H16,U16,AH16,AU16)</f>
        <v>0</v>
      </c>
      <c r="BI16" s="277">
        <f>RANK(BH16,BH16:BH21,0)</f>
        <v>6</v>
      </c>
      <c r="BJ16" s="279">
        <f>RANK(BH16,(BH5:BH7,BH9:BH14,BH16:BH21,BH23:BH29),0)</f>
        <v>16</v>
      </c>
      <c r="BK16" s="257">
        <f t="shared" ref="BK16:BK21" si="19">SUM(BC16,BF16,BI16)</f>
        <v>12</v>
      </c>
      <c r="BL16" s="257">
        <f>RANK(BK16,BK16:BK21,1)</f>
        <v>4</v>
      </c>
      <c r="BM16" s="257">
        <f t="shared" ref="BM16:BM21" si="20">SUM(BD16,BG16,BJ16)</f>
        <v>37</v>
      </c>
      <c r="BN16" s="258">
        <f>RANK(BM16,(BM5,BM6,BM7,BM9,BM10,BM11,BM18,BM19,BM12,BM20,BM13,BM23,BM24,BM16,BM25,BM17,BM26,BM27,BM21,BM28,BM29,BM14),1)</f>
        <v>13</v>
      </c>
      <c r="BO16" s="9">
        <f t="shared" ref="BO16:BO21" si="21">BB16*4/10</f>
        <v>0.26800000000000002</v>
      </c>
      <c r="BP16" s="10">
        <f>RANK(BO16,BO16:BO21,0)</f>
        <v>3</v>
      </c>
      <c r="BQ16" s="5">
        <f t="shared" ref="BQ16:BQ21" si="22">BE16*3/10</f>
        <v>2.4</v>
      </c>
      <c r="BR16" s="10">
        <f>RANK(BQ16,BQ16:BQ21,0)</f>
        <v>3</v>
      </c>
      <c r="BS16" s="24">
        <f t="shared" ref="BS16:BS21" si="23">BH16*3/10</f>
        <v>0</v>
      </c>
      <c r="BT16" s="10">
        <f>RANK(BS16,BS16:BS21,0)</f>
        <v>6</v>
      </c>
      <c r="BU16" s="10">
        <f t="shared" ref="BU16:BU21" si="24">SUM(BP16,BR16,BT16)</f>
        <v>12</v>
      </c>
      <c r="BV16" s="12">
        <f>RANK(BU16,BU16:BU21,1)</f>
        <v>4</v>
      </c>
      <c r="BW16" s="140" t="s">
        <v>58</v>
      </c>
    </row>
    <row r="17" spans="1:75" ht="13.5" customHeight="1" x14ac:dyDescent="0.25">
      <c r="A17" s="124" t="s">
        <v>59</v>
      </c>
      <c r="B17" s="112">
        <v>0.96599999999999997</v>
      </c>
      <c r="C17" s="48">
        <v>3</v>
      </c>
      <c r="D17" s="49">
        <v>13</v>
      </c>
      <c r="E17" s="96">
        <v>8</v>
      </c>
      <c r="F17" s="60">
        <v>1</v>
      </c>
      <c r="G17" s="61">
        <v>11</v>
      </c>
      <c r="H17" s="40">
        <v>0.08</v>
      </c>
      <c r="I17" s="60">
        <v>4</v>
      </c>
      <c r="J17" s="61">
        <v>9</v>
      </c>
      <c r="K17" s="15">
        <v>8</v>
      </c>
      <c r="L17" s="15">
        <v>3</v>
      </c>
      <c r="M17" s="15">
        <v>33</v>
      </c>
      <c r="N17" s="34">
        <v>11</v>
      </c>
      <c r="O17" s="47">
        <v>0.10199999999999999</v>
      </c>
      <c r="P17" s="48">
        <v>3</v>
      </c>
      <c r="Q17" s="49">
        <v>8</v>
      </c>
      <c r="R17" s="96">
        <v>9</v>
      </c>
      <c r="S17" s="60">
        <v>3</v>
      </c>
      <c r="T17" s="61">
        <v>9</v>
      </c>
      <c r="U17" s="40">
        <v>0.184</v>
      </c>
      <c r="V17" s="60">
        <v>3</v>
      </c>
      <c r="W17" s="61">
        <v>6</v>
      </c>
      <c r="X17" s="15">
        <v>9</v>
      </c>
      <c r="Y17" s="15">
        <v>3</v>
      </c>
      <c r="Z17" s="15">
        <v>23</v>
      </c>
      <c r="AA17" s="34">
        <v>8</v>
      </c>
      <c r="AB17" s="47">
        <v>0.93600000000000005</v>
      </c>
      <c r="AC17" s="48">
        <v>4</v>
      </c>
      <c r="AD17" s="49">
        <v>20</v>
      </c>
      <c r="AE17" s="96">
        <v>8</v>
      </c>
      <c r="AF17" s="60">
        <v>3</v>
      </c>
      <c r="AG17" s="61">
        <v>10</v>
      </c>
      <c r="AH17" s="40">
        <v>-0.36699999999999999</v>
      </c>
      <c r="AI17" s="60">
        <v>6</v>
      </c>
      <c r="AJ17" s="61">
        <v>19</v>
      </c>
      <c r="AK17" s="15">
        <v>13</v>
      </c>
      <c r="AL17" s="15">
        <v>4</v>
      </c>
      <c r="AM17" s="15">
        <v>49</v>
      </c>
      <c r="AN17" s="34">
        <v>20</v>
      </c>
      <c r="AO17" s="47">
        <v>9.9000000000000005E-2</v>
      </c>
      <c r="AP17" s="48">
        <v>1</v>
      </c>
      <c r="AQ17" s="49">
        <v>1</v>
      </c>
      <c r="AR17" s="96">
        <v>5</v>
      </c>
      <c r="AS17" s="60">
        <v>2</v>
      </c>
      <c r="AT17" s="61">
        <v>8</v>
      </c>
      <c r="AU17" s="40">
        <v>0.97799999999999998</v>
      </c>
      <c r="AV17" s="60">
        <v>1</v>
      </c>
      <c r="AW17" s="61">
        <v>3</v>
      </c>
      <c r="AX17" s="15">
        <v>4</v>
      </c>
      <c r="AY17" s="15">
        <v>1</v>
      </c>
      <c r="AZ17" s="15">
        <v>12</v>
      </c>
      <c r="BA17" s="34">
        <v>2</v>
      </c>
      <c r="BB17" s="333">
        <f t="shared" si="16"/>
        <v>0.52600000000000002</v>
      </c>
      <c r="BC17" s="263">
        <f>RANK(BB17,BB16:BB21,0)</f>
        <v>6</v>
      </c>
      <c r="BD17" s="264">
        <f>RANK(BB17,(BB5:BB7,BB9:BB14,BB16:BB21,BB23:BB29),0)</f>
        <v>20</v>
      </c>
      <c r="BE17" s="312">
        <f t="shared" si="17"/>
        <v>7.5</v>
      </c>
      <c r="BF17" s="280">
        <f>RANK(BE17,BE16:BE21,0)</f>
        <v>5</v>
      </c>
      <c r="BG17" s="281">
        <f>RANK(BE17,(BE5:BE7,BE9:BE14,BE16:BE21,BE23:BE29),0)</f>
        <v>19</v>
      </c>
      <c r="BH17" s="249">
        <f t="shared" si="18"/>
        <v>0.219</v>
      </c>
      <c r="BI17" s="282">
        <f>RANK(BH17,BH16:BH21,0)</f>
        <v>4</v>
      </c>
      <c r="BJ17" s="283">
        <f>RANK(BH17,(BH5:BH7,BH9:BH14,BH16:BH21,BH23:BH29),0)</f>
        <v>8</v>
      </c>
      <c r="BK17" s="267">
        <f t="shared" si="19"/>
        <v>15</v>
      </c>
      <c r="BL17" s="267">
        <f>RANK(BK17,BK16:BK21,1)</f>
        <v>6</v>
      </c>
      <c r="BM17" s="267">
        <f t="shared" si="20"/>
        <v>47</v>
      </c>
      <c r="BN17" s="268">
        <f>RANK(BM17,(BM5,BM6,BM7,BM9,BM10,BM11,BM18,BM19,BM12,BM20,BM13,BM23,BM24,BM16,BM25,BM17,BM26,BM27,BM21,BM28,BM29,BM14),1)</f>
        <v>21</v>
      </c>
      <c r="BO17" s="14">
        <f t="shared" si="21"/>
        <v>0.21</v>
      </c>
      <c r="BP17" s="15">
        <f>RANK(BO17,BO16:BO21,0)</f>
        <v>6</v>
      </c>
      <c r="BQ17" s="7">
        <f t="shared" si="22"/>
        <v>2.2999999999999998</v>
      </c>
      <c r="BR17" s="15">
        <f>RANK(BQ17,BQ16:BQ21,0)</f>
        <v>4</v>
      </c>
      <c r="BS17" s="25">
        <f t="shared" si="23"/>
        <v>6.6000000000000003E-2</v>
      </c>
      <c r="BT17" s="15">
        <f>RANK(BS17,BS16:BS21,0)</f>
        <v>4</v>
      </c>
      <c r="BU17" s="15">
        <f t="shared" si="24"/>
        <v>14</v>
      </c>
      <c r="BV17" s="17">
        <f>RANK(BU17,BU16:BU21,1)</f>
        <v>6</v>
      </c>
      <c r="BW17" s="141" t="s">
        <v>59</v>
      </c>
    </row>
    <row r="18" spans="1:75" ht="13.5" customHeight="1" x14ac:dyDescent="0.25">
      <c r="A18" s="125" t="s">
        <v>52</v>
      </c>
      <c r="B18" s="113">
        <v>0.97399999999999998</v>
      </c>
      <c r="C18" s="51">
        <v>2</v>
      </c>
      <c r="D18" s="52">
        <v>4</v>
      </c>
      <c r="E18" s="94">
        <v>8</v>
      </c>
      <c r="F18" s="52">
        <v>1</v>
      </c>
      <c r="G18" s="52">
        <v>11</v>
      </c>
      <c r="H18" s="39">
        <v>0.189</v>
      </c>
      <c r="I18" s="52">
        <v>3</v>
      </c>
      <c r="J18" s="52">
        <v>5</v>
      </c>
      <c r="K18" s="4">
        <v>6</v>
      </c>
      <c r="L18" s="4">
        <v>2</v>
      </c>
      <c r="M18" s="4">
        <v>20</v>
      </c>
      <c r="N18" s="32">
        <v>4</v>
      </c>
      <c r="O18" s="47">
        <v>9.9000000000000005E-2</v>
      </c>
      <c r="P18" s="51">
        <v>4</v>
      </c>
      <c r="Q18" s="52">
        <v>12</v>
      </c>
      <c r="R18" s="94">
        <v>10</v>
      </c>
      <c r="S18" s="52">
        <v>1</v>
      </c>
      <c r="T18" s="52">
        <v>1</v>
      </c>
      <c r="U18" s="39">
        <v>0.104</v>
      </c>
      <c r="V18" s="52">
        <v>4</v>
      </c>
      <c r="W18" s="52">
        <v>7</v>
      </c>
      <c r="X18" s="4">
        <v>9</v>
      </c>
      <c r="Y18" s="4">
        <v>3</v>
      </c>
      <c r="Z18" s="4">
        <v>20</v>
      </c>
      <c r="AA18" s="32">
        <v>7</v>
      </c>
      <c r="AB18" s="50">
        <v>0.97399999999999998</v>
      </c>
      <c r="AC18" s="51">
        <v>2</v>
      </c>
      <c r="AD18" s="52">
        <v>3</v>
      </c>
      <c r="AE18" s="94">
        <v>10</v>
      </c>
      <c r="AF18" s="52">
        <v>1</v>
      </c>
      <c r="AG18" s="52">
        <v>1</v>
      </c>
      <c r="AH18" s="39">
        <v>0.47399999999999998</v>
      </c>
      <c r="AI18" s="52">
        <v>2</v>
      </c>
      <c r="AJ18" s="52">
        <v>2</v>
      </c>
      <c r="AK18" s="4">
        <v>5</v>
      </c>
      <c r="AL18" s="4">
        <v>2</v>
      </c>
      <c r="AM18" s="4">
        <v>6</v>
      </c>
      <c r="AN18" s="32">
        <v>2</v>
      </c>
      <c r="AO18" s="50" t="s">
        <v>132</v>
      </c>
      <c r="AP18" s="51"/>
      <c r="AQ18" s="52"/>
      <c r="AR18" s="94"/>
      <c r="AS18" s="52"/>
      <c r="AT18" s="52"/>
      <c r="AU18" s="39"/>
      <c r="AV18" s="52"/>
      <c r="AW18" s="52"/>
      <c r="AX18" s="4"/>
      <c r="AY18" s="4"/>
      <c r="AZ18" s="4"/>
      <c r="BA18" s="32"/>
      <c r="BB18" s="331">
        <f t="shared" si="16"/>
        <v>0.68200000000000005</v>
      </c>
      <c r="BC18" s="269">
        <f>RANK(BB18,BB16:BB21,0)</f>
        <v>2</v>
      </c>
      <c r="BD18" s="270">
        <f>RANK(BB18,(BB5:BB7,BB9:BB14,BB16:BB21,BB23:BB29),0)</f>
        <v>3</v>
      </c>
      <c r="BE18" s="308">
        <f t="shared" si="17"/>
        <v>9.33</v>
      </c>
      <c r="BF18" s="271">
        <f>RANK(BE18,BE16:BE21,0)</f>
        <v>2</v>
      </c>
      <c r="BG18" s="271">
        <f>RANK(BE18,(BE5:BE7,BE9:BE14,BE16:BE21,BE23:BE29),0)</f>
        <v>4</v>
      </c>
      <c r="BH18" s="272">
        <f t="shared" si="18"/>
        <v>0.25600000000000001</v>
      </c>
      <c r="BI18" s="273">
        <f>RANK(BH18,BH16:BH21,0)</f>
        <v>2</v>
      </c>
      <c r="BJ18" s="328">
        <f>RANK(BH18,(BH5:BH7,BH9:BH14,BH16:BH21,BH23:BH29),0)</f>
        <v>6</v>
      </c>
      <c r="BK18" s="251">
        <f t="shared" si="19"/>
        <v>6</v>
      </c>
      <c r="BL18" s="251">
        <f>RANK(BK18,BK16:BK21,1)</f>
        <v>1</v>
      </c>
      <c r="BM18" s="251">
        <f t="shared" si="20"/>
        <v>13</v>
      </c>
      <c r="BN18" s="252">
        <f>RANK(BM18,(BM5,BM6,BM7,BM9,BM10,BM11,BM18,BM19,BM12,BM20,BM13,BM23,BM24,BM16,BM25,BM17,BM26,BM27,BM21,BM28,BM29,BM14),1)</f>
        <v>1</v>
      </c>
      <c r="BO18" s="3">
        <f t="shared" si="21"/>
        <v>0.27300000000000002</v>
      </c>
      <c r="BP18" s="4">
        <f>RANK(BO18,BO16:BO21,0)</f>
        <v>2</v>
      </c>
      <c r="BQ18" s="13">
        <f t="shared" si="22"/>
        <v>2.8</v>
      </c>
      <c r="BR18" s="4">
        <f>RANK(BQ18,BQ16:BQ21,0)</f>
        <v>2</v>
      </c>
      <c r="BS18" s="23">
        <f t="shared" si="23"/>
        <v>7.6999999999999999E-2</v>
      </c>
      <c r="BT18" s="4">
        <f>RANK(BS18,BS16:BS21,0)</f>
        <v>2</v>
      </c>
      <c r="BU18" s="8">
        <f t="shared" si="24"/>
        <v>6</v>
      </c>
      <c r="BV18" s="6">
        <f>RANK(BU18,BU16:BU21,1)</f>
        <v>1</v>
      </c>
      <c r="BW18" s="142" t="s">
        <v>52</v>
      </c>
    </row>
    <row r="19" spans="1:75" ht="13.5" customHeight="1" x14ac:dyDescent="0.25">
      <c r="A19" s="126" t="s">
        <v>53</v>
      </c>
      <c r="B19" s="112">
        <v>0.95799999999999996</v>
      </c>
      <c r="C19" s="48">
        <v>5</v>
      </c>
      <c r="D19" s="49">
        <v>20</v>
      </c>
      <c r="E19" s="95">
        <v>7</v>
      </c>
      <c r="F19" s="46">
        <v>4</v>
      </c>
      <c r="G19" s="46">
        <v>17</v>
      </c>
      <c r="H19" s="40">
        <v>0.192</v>
      </c>
      <c r="I19" s="49">
        <v>2</v>
      </c>
      <c r="J19" s="49">
        <v>4</v>
      </c>
      <c r="K19" s="15">
        <v>11</v>
      </c>
      <c r="L19" s="15">
        <v>4</v>
      </c>
      <c r="M19" s="15">
        <v>41</v>
      </c>
      <c r="N19" s="34">
        <v>18</v>
      </c>
      <c r="O19" s="47">
        <v>0.105</v>
      </c>
      <c r="P19" s="48">
        <v>1</v>
      </c>
      <c r="Q19" s="49">
        <v>2</v>
      </c>
      <c r="R19" s="95">
        <v>9</v>
      </c>
      <c r="S19" s="46">
        <v>3</v>
      </c>
      <c r="T19" s="46">
        <v>9</v>
      </c>
      <c r="U19" s="40">
        <v>0.49299999999999999</v>
      </c>
      <c r="V19" s="49">
        <v>1</v>
      </c>
      <c r="W19" s="49">
        <v>3</v>
      </c>
      <c r="X19" s="15">
        <v>5</v>
      </c>
      <c r="Y19" s="15">
        <v>2</v>
      </c>
      <c r="Z19" s="15">
        <v>14</v>
      </c>
      <c r="AA19" s="34">
        <v>6</v>
      </c>
      <c r="AB19" s="47">
        <v>0.93</v>
      </c>
      <c r="AC19" s="48">
        <v>6</v>
      </c>
      <c r="AD19" s="49">
        <v>22</v>
      </c>
      <c r="AE19" s="95">
        <v>7</v>
      </c>
      <c r="AF19" s="46">
        <v>5</v>
      </c>
      <c r="AG19" s="46">
        <v>16</v>
      </c>
      <c r="AH19" s="40">
        <v>8.0000000000000002E-3</v>
      </c>
      <c r="AI19" s="49">
        <v>4</v>
      </c>
      <c r="AJ19" s="49">
        <v>12</v>
      </c>
      <c r="AK19" s="15">
        <v>15</v>
      </c>
      <c r="AL19" s="15">
        <v>6</v>
      </c>
      <c r="AM19" s="15">
        <v>50</v>
      </c>
      <c r="AN19" s="34">
        <v>22</v>
      </c>
      <c r="AO19" s="47" t="s">
        <v>132</v>
      </c>
      <c r="AP19" s="48"/>
      <c r="AQ19" s="49"/>
      <c r="AR19" s="95"/>
      <c r="AS19" s="46"/>
      <c r="AT19" s="46"/>
      <c r="AU19" s="40"/>
      <c r="AV19" s="49"/>
      <c r="AW19" s="49"/>
      <c r="AX19" s="15"/>
      <c r="AY19" s="15"/>
      <c r="AZ19" s="15"/>
      <c r="BA19" s="34"/>
      <c r="BB19" s="333">
        <f t="shared" si="16"/>
        <v>0.66400000000000003</v>
      </c>
      <c r="BC19" s="263">
        <f>RANK(BB19,BB16:BB21,0)</f>
        <v>4</v>
      </c>
      <c r="BD19" s="264">
        <f>RANK(BB19,(BB5:BB7,BB9:BB14,BB16:BB21,BB23:BB29),0)</f>
        <v>12</v>
      </c>
      <c r="BE19" s="312">
        <f t="shared" si="17"/>
        <v>7.67</v>
      </c>
      <c r="BF19" s="265">
        <f>RANK(BE19,BE16:BE21,0)</f>
        <v>4</v>
      </c>
      <c r="BG19" s="265">
        <f>RANK(BE19,(BE5:BE7,BE9:BE14,BE16:BE21,BE23:BE29),0)</f>
        <v>18</v>
      </c>
      <c r="BH19" s="249">
        <f t="shared" si="18"/>
        <v>0.23100000000000001</v>
      </c>
      <c r="BI19" s="266">
        <f>RANK(BH19,BH16:BH21,0)</f>
        <v>3</v>
      </c>
      <c r="BJ19" s="283">
        <f>RANK(BH19,(BH5:BH7,BH9:BH14,BH16:BH21,BH23:BH29),0)</f>
        <v>7</v>
      </c>
      <c r="BK19" s="267">
        <f t="shared" si="19"/>
        <v>11</v>
      </c>
      <c r="BL19" s="267">
        <f>RANK(BK19,BK16:BK21,1)</f>
        <v>3</v>
      </c>
      <c r="BM19" s="267">
        <f t="shared" si="20"/>
        <v>37</v>
      </c>
      <c r="BN19" s="268">
        <f>RANK(BM19,(BM5,BM6,BM7,BM9,BM10,BM11,BM18,BM19,BM12,BM20,BM13,BM23,BM24,BM16,BM25,BM17,BM26,BM27,BM21,BM28,BM29,BM14),1)</f>
        <v>13</v>
      </c>
      <c r="BO19" s="14">
        <f t="shared" si="21"/>
        <v>0.26600000000000001</v>
      </c>
      <c r="BP19" s="15">
        <f>RANK(BO19,BO16:BO21,0)</f>
        <v>4</v>
      </c>
      <c r="BQ19" s="7">
        <f t="shared" si="22"/>
        <v>2.2999999999999998</v>
      </c>
      <c r="BR19" s="15">
        <f>RANK(BQ19,BQ16:BQ21,0)</f>
        <v>4</v>
      </c>
      <c r="BS19" s="25">
        <f t="shared" si="23"/>
        <v>6.9000000000000006E-2</v>
      </c>
      <c r="BT19" s="15">
        <f>RANK(BS19,BS16:BS21,0)</f>
        <v>3</v>
      </c>
      <c r="BU19" s="16">
        <f t="shared" si="24"/>
        <v>11</v>
      </c>
      <c r="BV19" s="17">
        <f>RANK(BU19,BU16:BU21,1)</f>
        <v>3</v>
      </c>
      <c r="BW19" s="143" t="s">
        <v>53</v>
      </c>
    </row>
    <row r="20" spans="1:75" ht="13.5" customHeight="1" x14ac:dyDescent="0.25">
      <c r="A20" s="125" t="s">
        <v>54</v>
      </c>
      <c r="B20" s="112">
        <v>0.92800000000000005</v>
      </c>
      <c r="C20" s="48">
        <v>6</v>
      </c>
      <c r="D20" s="49">
        <v>22</v>
      </c>
      <c r="E20" s="96">
        <v>7</v>
      </c>
      <c r="F20" s="49">
        <v>4</v>
      </c>
      <c r="G20" s="49">
        <v>17</v>
      </c>
      <c r="H20" s="40">
        <v>-0.151</v>
      </c>
      <c r="I20" s="49">
        <v>6</v>
      </c>
      <c r="J20" s="49">
        <v>18</v>
      </c>
      <c r="K20" s="15">
        <v>16</v>
      </c>
      <c r="L20" s="15">
        <v>6</v>
      </c>
      <c r="M20" s="15">
        <v>57</v>
      </c>
      <c r="N20" s="34">
        <v>22</v>
      </c>
      <c r="O20" s="47" t="s">
        <v>132</v>
      </c>
      <c r="P20" s="48"/>
      <c r="Q20" s="49"/>
      <c r="R20" s="96"/>
      <c r="S20" s="49"/>
      <c r="T20" s="49"/>
      <c r="U20" s="40"/>
      <c r="V20" s="49"/>
      <c r="W20" s="49"/>
      <c r="X20" s="15"/>
      <c r="Y20" s="15"/>
      <c r="Z20" s="15"/>
      <c r="AA20" s="34"/>
      <c r="AB20" s="47">
        <v>0.93500000000000005</v>
      </c>
      <c r="AC20" s="48">
        <v>5</v>
      </c>
      <c r="AD20" s="49">
        <v>21</v>
      </c>
      <c r="AE20" s="96">
        <v>7</v>
      </c>
      <c r="AF20" s="49">
        <v>5</v>
      </c>
      <c r="AG20" s="49">
        <v>16</v>
      </c>
      <c r="AH20" s="40">
        <v>0.26</v>
      </c>
      <c r="AI20" s="49">
        <v>3</v>
      </c>
      <c r="AJ20" s="49">
        <v>5</v>
      </c>
      <c r="AK20" s="15">
        <v>13</v>
      </c>
      <c r="AL20" s="15">
        <v>4</v>
      </c>
      <c r="AM20" s="15">
        <v>42</v>
      </c>
      <c r="AN20" s="34">
        <v>16</v>
      </c>
      <c r="AO20" s="47" t="s">
        <v>132</v>
      </c>
      <c r="AP20" s="48"/>
      <c r="AQ20" s="49"/>
      <c r="AR20" s="96"/>
      <c r="AS20" s="49"/>
      <c r="AT20" s="49"/>
      <c r="AU20" s="40"/>
      <c r="AV20" s="49"/>
      <c r="AW20" s="49"/>
      <c r="AX20" s="15"/>
      <c r="AY20" s="15"/>
      <c r="AZ20" s="15"/>
      <c r="BA20" s="34"/>
      <c r="BB20" s="333">
        <f t="shared" si="16"/>
        <v>0.93200000000000005</v>
      </c>
      <c r="BC20" s="263">
        <f>RANK(BB20,BB16:BB21,0)</f>
        <v>1</v>
      </c>
      <c r="BD20" s="264">
        <f>RANK(BB20,(BB5:BB7,BB9:BB14,BB16:BB21,BB23:BB29),0)</f>
        <v>1</v>
      </c>
      <c r="BE20" s="312">
        <f t="shared" si="17"/>
        <v>7</v>
      </c>
      <c r="BF20" s="265">
        <f>RANK(BE20,BE16:BE21,0)</f>
        <v>6</v>
      </c>
      <c r="BG20" s="265">
        <f>RANK(BE20,(BE5:BE7,BE9:BE14,BE16:BE21,BE23:BE29),0)</f>
        <v>21</v>
      </c>
      <c r="BH20" s="249">
        <f t="shared" si="18"/>
        <v>5.5E-2</v>
      </c>
      <c r="BI20" s="266">
        <f>RANK(BH20,BH16:BH21,0)</f>
        <v>5</v>
      </c>
      <c r="BJ20" s="283">
        <f>RANK(BH20,(BH5:BH7,BH9:BH14,BH16:BH21,BH23:BH29),0)</f>
        <v>12</v>
      </c>
      <c r="BK20" s="267">
        <f t="shared" si="19"/>
        <v>12</v>
      </c>
      <c r="BL20" s="267">
        <f>RANK(BK20,BK16:BK21,1)</f>
        <v>4</v>
      </c>
      <c r="BM20" s="267">
        <f t="shared" si="20"/>
        <v>34</v>
      </c>
      <c r="BN20" s="268">
        <f>RANK(BM20,(BM5,BM6,BM7,BM9,BM10,BM11,BM18,BM19,BM12,BM20,BM13,BM23,BM24,BM16,BM25,BM17,BM26,BM27,BM21,BM28,BM29,BM14),1)</f>
        <v>10</v>
      </c>
      <c r="BO20" s="14">
        <f t="shared" si="21"/>
        <v>0.373</v>
      </c>
      <c r="BP20" s="15">
        <f>RANK(BO20,BO16:BO21,0)</f>
        <v>1</v>
      </c>
      <c r="BQ20" s="7">
        <f t="shared" si="22"/>
        <v>2.1</v>
      </c>
      <c r="BR20" s="15">
        <f>RANK(BQ20,BQ16:BQ21,0)</f>
        <v>6</v>
      </c>
      <c r="BS20" s="25">
        <f t="shared" si="23"/>
        <v>1.7000000000000001E-2</v>
      </c>
      <c r="BT20" s="15">
        <f>RANK(BS20,BS16:BS21,0)</f>
        <v>5</v>
      </c>
      <c r="BU20" s="16">
        <f t="shared" si="24"/>
        <v>12</v>
      </c>
      <c r="BV20" s="17">
        <f>RANK(BU20,BU16:BU21,1)</f>
        <v>4</v>
      </c>
      <c r="BW20" s="142" t="s">
        <v>54</v>
      </c>
    </row>
    <row r="21" spans="1:75" ht="13.5" customHeight="1" thickBot="1" x14ac:dyDescent="0.3">
      <c r="A21" s="127" t="s">
        <v>62</v>
      </c>
      <c r="B21" s="80">
        <v>0.97599999999999998</v>
      </c>
      <c r="C21" s="55">
        <v>1</v>
      </c>
      <c r="D21" s="56">
        <v>2</v>
      </c>
      <c r="E21" s="100">
        <v>8</v>
      </c>
      <c r="F21" s="62">
        <v>1</v>
      </c>
      <c r="G21" s="63">
        <v>11</v>
      </c>
      <c r="H21" s="64">
        <v>0.61</v>
      </c>
      <c r="I21" s="62">
        <v>1</v>
      </c>
      <c r="J21" s="63">
        <v>1</v>
      </c>
      <c r="K21" s="19">
        <v>3</v>
      </c>
      <c r="L21" s="19">
        <v>1</v>
      </c>
      <c r="M21" s="19">
        <v>14</v>
      </c>
      <c r="N21" s="35">
        <v>1</v>
      </c>
      <c r="O21" s="54">
        <v>0.105</v>
      </c>
      <c r="P21" s="55">
        <v>1</v>
      </c>
      <c r="Q21" s="56">
        <v>2</v>
      </c>
      <c r="R21" s="100">
        <v>10</v>
      </c>
      <c r="S21" s="62">
        <v>1</v>
      </c>
      <c r="T21" s="63">
        <v>1</v>
      </c>
      <c r="U21" s="64">
        <v>0.47399999999999998</v>
      </c>
      <c r="V21" s="62">
        <v>2</v>
      </c>
      <c r="W21" s="63">
        <v>4</v>
      </c>
      <c r="X21" s="19">
        <v>4</v>
      </c>
      <c r="Y21" s="19">
        <v>1</v>
      </c>
      <c r="Z21" s="19">
        <v>7</v>
      </c>
      <c r="AA21" s="35">
        <v>2</v>
      </c>
      <c r="AB21" s="54">
        <v>0.97599999999999998</v>
      </c>
      <c r="AC21" s="55">
        <v>1</v>
      </c>
      <c r="AD21" s="56">
        <v>2</v>
      </c>
      <c r="AE21" s="100">
        <v>10</v>
      </c>
      <c r="AF21" s="62">
        <v>1</v>
      </c>
      <c r="AG21" s="63">
        <v>1</v>
      </c>
      <c r="AH21" s="64">
        <v>0.71499999999999997</v>
      </c>
      <c r="AI21" s="62">
        <v>1</v>
      </c>
      <c r="AJ21" s="63">
        <v>1</v>
      </c>
      <c r="AK21" s="19">
        <v>3</v>
      </c>
      <c r="AL21" s="19">
        <v>1</v>
      </c>
      <c r="AM21" s="19">
        <v>4</v>
      </c>
      <c r="AN21" s="35">
        <v>1</v>
      </c>
      <c r="AO21" s="54">
        <v>9.7000000000000003E-2</v>
      </c>
      <c r="AP21" s="55">
        <v>2</v>
      </c>
      <c r="AQ21" s="56">
        <v>4</v>
      </c>
      <c r="AR21" s="100">
        <v>10</v>
      </c>
      <c r="AS21" s="62">
        <v>1</v>
      </c>
      <c r="AT21" s="63">
        <v>1</v>
      </c>
      <c r="AU21" s="64">
        <v>0.09</v>
      </c>
      <c r="AV21" s="62">
        <v>2</v>
      </c>
      <c r="AW21" s="63">
        <v>8</v>
      </c>
      <c r="AX21" s="19">
        <v>5</v>
      </c>
      <c r="AY21" s="19">
        <v>2</v>
      </c>
      <c r="AZ21" s="19">
        <v>13</v>
      </c>
      <c r="BA21" s="35">
        <v>3</v>
      </c>
      <c r="BB21" s="334">
        <f t="shared" si="16"/>
        <v>0.53900000000000003</v>
      </c>
      <c r="BC21" s="284">
        <f>RANK(BB21,BB16:BB21,0)</f>
        <v>5</v>
      </c>
      <c r="BD21" s="285">
        <f>RANK(BB21,(BB5:BB7,BB9:BB14,BB16:BB21,BB23:BB29),0)</f>
        <v>13</v>
      </c>
      <c r="BE21" s="313">
        <f t="shared" si="17"/>
        <v>9.5</v>
      </c>
      <c r="BF21" s="286">
        <f>RANK(BE21,BE16:BE21,0)</f>
        <v>1</v>
      </c>
      <c r="BG21" s="287">
        <f>RANK(BE21,(BE5:BE7,BE9:BE14,BE16:BE21,BE23:BE29),0)</f>
        <v>2</v>
      </c>
      <c r="BH21" s="288">
        <f t="shared" si="18"/>
        <v>0.47199999999999998</v>
      </c>
      <c r="BI21" s="289">
        <f>RANK(BH21,BH16:BH21,0)</f>
        <v>1</v>
      </c>
      <c r="BJ21" s="290">
        <f>RANK(BH21,(BH5:BH7,BH9:BH14,BH16:BH21,BH23:BH29),0)</f>
        <v>1</v>
      </c>
      <c r="BK21" s="291">
        <f t="shared" si="19"/>
        <v>7</v>
      </c>
      <c r="BL21" s="291">
        <f>RANK(BK21,BK16:BK21,1)</f>
        <v>2</v>
      </c>
      <c r="BM21" s="291">
        <f t="shared" si="20"/>
        <v>16</v>
      </c>
      <c r="BN21" s="292">
        <f>RANK(BM21,(BM5,BM6,BM7,BM9,BM10,BM11,BM18,BM19,BM12,BM20,BM13,BM23,BM24,BM16,BM25,BM17,BM26,BM27,BM21,BM28,BM29,BM14),1)</f>
        <v>2</v>
      </c>
      <c r="BO21" s="18">
        <f t="shared" si="21"/>
        <v>0.216</v>
      </c>
      <c r="BP21" s="19">
        <f>RANK(BO21,BO16:BO21,0)</f>
        <v>5</v>
      </c>
      <c r="BQ21" s="20">
        <f t="shared" si="22"/>
        <v>2.9</v>
      </c>
      <c r="BR21" s="19">
        <f>RANK(BQ21,BQ16:BQ21,0)</f>
        <v>1</v>
      </c>
      <c r="BS21" s="26">
        <f t="shared" si="23"/>
        <v>0.14199999999999999</v>
      </c>
      <c r="BT21" s="19">
        <f>RANK(BS21,BS16:BS21,0)</f>
        <v>1</v>
      </c>
      <c r="BU21" s="21">
        <f t="shared" si="24"/>
        <v>7</v>
      </c>
      <c r="BV21" s="22">
        <f>RANK(BU21,BU16:BU21,1)</f>
        <v>2</v>
      </c>
      <c r="BW21" s="144" t="s">
        <v>62</v>
      </c>
    </row>
    <row r="22" spans="1:75" ht="13.5" customHeight="1" thickBot="1" x14ac:dyDescent="0.3">
      <c r="A22" s="229" t="s">
        <v>68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4"/>
      <c r="O22" s="222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4"/>
      <c r="AB22" s="222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4"/>
      <c r="AO22" s="222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4"/>
      <c r="BB22" s="314"/>
      <c r="BC22" s="303"/>
      <c r="BD22" s="303"/>
      <c r="BE22" s="303"/>
      <c r="BF22" s="303"/>
      <c r="BG22" s="303"/>
      <c r="BH22" s="304"/>
      <c r="BI22" s="303"/>
      <c r="BJ22" s="303"/>
      <c r="BK22" s="330"/>
      <c r="BL22" s="303"/>
      <c r="BM22" s="303"/>
      <c r="BN22" s="305"/>
      <c r="BO22" s="242"/>
      <c r="BP22" s="238"/>
      <c r="BQ22" s="244"/>
      <c r="BR22" s="238"/>
      <c r="BS22" s="243"/>
      <c r="BT22" s="238"/>
      <c r="BU22" s="245"/>
      <c r="BV22" s="306"/>
      <c r="BW22" s="229" t="s">
        <v>68</v>
      </c>
    </row>
    <row r="23" spans="1:75" ht="13.5" customHeight="1" x14ac:dyDescent="0.25">
      <c r="A23" s="122" t="s">
        <v>56</v>
      </c>
      <c r="B23" s="111">
        <v>0.97899999999999998</v>
      </c>
      <c r="C23" s="53">
        <v>1</v>
      </c>
      <c r="D23" s="46">
        <v>1</v>
      </c>
      <c r="E23" s="101">
        <v>10</v>
      </c>
      <c r="F23" s="65">
        <v>1</v>
      </c>
      <c r="G23" s="66">
        <v>1</v>
      </c>
      <c r="H23" s="82">
        <v>-0.16400000000000001</v>
      </c>
      <c r="I23" s="83">
        <v>6</v>
      </c>
      <c r="J23" s="65">
        <v>19</v>
      </c>
      <c r="K23" s="28">
        <v>8</v>
      </c>
      <c r="L23" s="28">
        <v>2</v>
      </c>
      <c r="M23" s="28">
        <v>21</v>
      </c>
      <c r="N23" s="36">
        <v>6</v>
      </c>
      <c r="O23" s="44">
        <v>9.9000000000000005E-2</v>
      </c>
      <c r="P23" s="53">
        <v>6</v>
      </c>
      <c r="Q23" s="46">
        <v>12</v>
      </c>
      <c r="R23" s="101">
        <v>9</v>
      </c>
      <c r="S23" s="65">
        <v>6</v>
      </c>
      <c r="T23" s="66">
        <v>9</v>
      </c>
      <c r="U23" s="82">
        <v>-3.4000000000000002E-2</v>
      </c>
      <c r="V23" s="83">
        <v>6</v>
      </c>
      <c r="W23" s="65">
        <v>16</v>
      </c>
      <c r="X23" s="28">
        <v>18</v>
      </c>
      <c r="Y23" s="28">
        <v>6</v>
      </c>
      <c r="Z23" s="28">
        <v>37</v>
      </c>
      <c r="AA23" s="36">
        <v>16</v>
      </c>
      <c r="AB23" s="44">
        <v>0.97899999999999998</v>
      </c>
      <c r="AC23" s="53">
        <v>1</v>
      </c>
      <c r="AD23" s="46">
        <v>1</v>
      </c>
      <c r="AE23" s="101">
        <v>10</v>
      </c>
      <c r="AF23" s="65">
        <v>1</v>
      </c>
      <c r="AG23" s="66">
        <v>1</v>
      </c>
      <c r="AH23" s="82">
        <v>1.7999999999999999E-2</v>
      </c>
      <c r="AI23" s="83">
        <v>3</v>
      </c>
      <c r="AJ23" s="65">
        <v>10</v>
      </c>
      <c r="AK23" s="28">
        <v>5</v>
      </c>
      <c r="AL23" s="28">
        <v>1</v>
      </c>
      <c r="AM23" s="28">
        <v>12</v>
      </c>
      <c r="AN23" s="36">
        <v>3</v>
      </c>
      <c r="AO23" s="44" t="s">
        <v>132</v>
      </c>
      <c r="AP23" s="53"/>
      <c r="AQ23" s="46"/>
      <c r="AR23" s="101"/>
      <c r="AS23" s="65"/>
      <c r="AT23" s="66"/>
      <c r="AU23" s="82"/>
      <c r="AV23" s="83"/>
      <c r="AW23" s="65"/>
      <c r="AX23" s="28"/>
      <c r="AY23" s="28"/>
      <c r="AZ23" s="28"/>
      <c r="BA23" s="36"/>
      <c r="BB23" s="331">
        <f t="shared" ref="BB23:BB29" si="25">AVERAGE(B23,O23,AB23,AO23)</f>
        <v>0.68600000000000005</v>
      </c>
      <c r="BC23" s="274">
        <f>RANK(BB23,BB23:BB29,0)</f>
        <v>1</v>
      </c>
      <c r="BD23" s="260">
        <f>RANK(BB23,(BB5:BB7,BB9:BB14,BB16:BB21,BB23:BB29),0)</f>
        <v>2</v>
      </c>
      <c r="BE23" s="310">
        <f t="shared" ref="BE23:BE29" si="26">AVERAGE(E23,R23,AE23,AR23)</f>
        <v>9.67</v>
      </c>
      <c r="BF23" s="261">
        <f>RANK(BE23,BE23:BE29,0)</f>
        <v>1</v>
      </c>
      <c r="BG23" s="276">
        <f>RANK(BE23,(BE5:BE7,BE9:BE14,BE16:BE21,BE23:BE29),0)</f>
        <v>1</v>
      </c>
      <c r="BH23" s="275">
        <f t="shared" ref="BH23:BH29" si="27">AVERAGE(H23,U23,AH23,AU23)</f>
        <v>-0.06</v>
      </c>
      <c r="BI23" s="277">
        <f>RANK(BH23,BH23:BH29,0)</f>
        <v>6</v>
      </c>
      <c r="BJ23" s="279">
        <f>RANK(BH23,(BH5:BH7,BH9:BH14,BH16:BH21,BH23:BH29),0)</f>
        <v>19</v>
      </c>
      <c r="BK23" s="257">
        <f t="shared" ref="BK23:BK29" si="28">SUM(BC23,BF23,BI23)</f>
        <v>8</v>
      </c>
      <c r="BL23" s="257">
        <f>RANK(BK23,BK23:BK29,1)</f>
        <v>1</v>
      </c>
      <c r="BM23" s="257">
        <f t="shared" ref="BM23:BM29" si="29">SUM(BD23,BG23,BJ23)</f>
        <v>22</v>
      </c>
      <c r="BN23" s="258">
        <f>RANK(BM23,(BM5,BM6,BM7,BM9,BM10,BM11,BM18,BM19,BM12,BM20,BM13,BM23,BM24,BM16,BM25,BM17,BM26,BM27,BM21,BM28,BM29,BM14),1)</f>
        <v>3</v>
      </c>
      <c r="BO23" s="27">
        <f t="shared" ref="BO23:BO29" si="30">BB23*4/10</f>
        <v>0.27400000000000002</v>
      </c>
      <c r="BP23" s="28">
        <f>RANK(BO23,BO23:BO29,0)</f>
        <v>1</v>
      </c>
      <c r="BQ23" s="30">
        <f>BE23*3/10</f>
        <v>2.9</v>
      </c>
      <c r="BR23" s="28">
        <f>RANK(BQ23,BQ23:BQ29,0)</f>
        <v>1</v>
      </c>
      <c r="BS23" s="29">
        <f t="shared" ref="BS23:BS28" si="31">BH23*3/10</f>
        <v>-1.7999999999999999E-2</v>
      </c>
      <c r="BT23" s="28">
        <f>RANK(BS23,BS23:BS29,0)</f>
        <v>6</v>
      </c>
      <c r="BU23" s="31">
        <f t="shared" ref="BU23:BU29" si="32">SUM(BP23,BR23,BT23)</f>
        <v>8</v>
      </c>
      <c r="BV23" s="293">
        <f>RANK(BU23,BU23:BU29,1)</f>
        <v>1</v>
      </c>
      <c r="BW23" s="139" t="s">
        <v>56</v>
      </c>
    </row>
    <row r="24" spans="1:75" ht="13.5" customHeight="1" x14ac:dyDescent="0.25">
      <c r="A24" s="124" t="s">
        <v>57</v>
      </c>
      <c r="B24" s="112">
        <v>0.97199999999999998</v>
      </c>
      <c r="C24" s="48">
        <v>4</v>
      </c>
      <c r="D24" s="49">
        <v>8</v>
      </c>
      <c r="E24" s="96">
        <v>9</v>
      </c>
      <c r="F24" s="60">
        <v>2</v>
      </c>
      <c r="G24" s="61">
        <v>2</v>
      </c>
      <c r="H24" s="40">
        <v>-0.13500000000000001</v>
      </c>
      <c r="I24" s="60">
        <v>4</v>
      </c>
      <c r="J24" s="61">
        <v>15</v>
      </c>
      <c r="K24" s="15">
        <v>10</v>
      </c>
      <c r="L24" s="15">
        <v>4</v>
      </c>
      <c r="M24" s="15">
        <v>25</v>
      </c>
      <c r="N24" s="34">
        <v>9</v>
      </c>
      <c r="O24" s="47">
        <v>0.10299999999999999</v>
      </c>
      <c r="P24" s="48">
        <v>4</v>
      </c>
      <c r="Q24" s="49">
        <v>7</v>
      </c>
      <c r="R24" s="96">
        <v>10</v>
      </c>
      <c r="S24" s="60">
        <v>1</v>
      </c>
      <c r="T24" s="61">
        <v>1</v>
      </c>
      <c r="U24" s="40">
        <v>0.309</v>
      </c>
      <c r="V24" s="60">
        <v>3</v>
      </c>
      <c r="W24" s="61">
        <v>5</v>
      </c>
      <c r="X24" s="15">
        <v>8</v>
      </c>
      <c r="Y24" s="15">
        <v>4</v>
      </c>
      <c r="Z24" s="15">
        <v>13</v>
      </c>
      <c r="AA24" s="34">
        <v>5</v>
      </c>
      <c r="AB24" s="47">
        <v>0.95</v>
      </c>
      <c r="AC24" s="48">
        <v>5</v>
      </c>
      <c r="AD24" s="49">
        <v>12</v>
      </c>
      <c r="AE24" s="96">
        <v>9</v>
      </c>
      <c r="AF24" s="60">
        <v>2</v>
      </c>
      <c r="AG24" s="61">
        <v>9</v>
      </c>
      <c r="AH24" s="40">
        <v>-0.40600000000000003</v>
      </c>
      <c r="AI24" s="60">
        <v>7</v>
      </c>
      <c r="AJ24" s="61">
        <v>21</v>
      </c>
      <c r="AK24" s="15">
        <v>14</v>
      </c>
      <c r="AL24" s="15">
        <v>6</v>
      </c>
      <c r="AM24" s="15">
        <v>42</v>
      </c>
      <c r="AN24" s="34">
        <v>16</v>
      </c>
      <c r="AO24" s="47">
        <v>9.5000000000000001E-2</v>
      </c>
      <c r="AP24" s="48">
        <v>4</v>
      </c>
      <c r="AQ24" s="49">
        <v>9</v>
      </c>
      <c r="AR24" s="96">
        <v>10</v>
      </c>
      <c r="AS24" s="60">
        <v>1</v>
      </c>
      <c r="AT24" s="61">
        <v>1</v>
      </c>
      <c r="AU24" s="40">
        <v>-0.39400000000000002</v>
      </c>
      <c r="AV24" s="60">
        <v>4</v>
      </c>
      <c r="AW24" s="61">
        <v>10</v>
      </c>
      <c r="AX24" s="15">
        <v>9</v>
      </c>
      <c r="AY24" s="15">
        <v>4</v>
      </c>
      <c r="AZ24" s="15">
        <v>20</v>
      </c>
      <c r="BA24" s="34">
        <v>9</v>
      </c>
      <c r="BB24" s="331">
        <f t="shared" si="25"/>
        <v>0.53</v>
      </c>
      <c r="BC24" s="263">
        <f>RANK(BB24,BB23:BB29,0)</f>
        <v>5</v>
      </c>
      <c r="BD24" s="264">
        <f>RANK(BB24,(BB5:BB7,BB9:BB14,BB16:BB21,BB23:BB29),0)</f>
        <v>17</v>
      </c>
      <c r="BE24" s="312">
        <f t="shared" si="26"/>
        <v>9.5</v>
      </c>
      <c r="BF24" s="280">
        <f>RANK(BE24,BE23:BE29,0)</f>
        <v>2</v>
      </c>
      <c r="BG24" s="281">
        <f>RANK(BE24,(BE5:BE7,BE9:BE14,BE16:BE21,BE23:BE29),0)</f>
        <v>2</v>
      </c>
      <c r="BH24" s="249">
        <f t="shared" si="27"/>
        <v>-0.157</v>
      </c>
      <c r="BI24" s="282">
        <f>RANK(BH24,BH23:BH29,0)</f>
        <v>7</v>
      </c>
      <c r="BJ24" s="283">
        <f>RANK(BH24,(BH5:BH7,BH9:BH14,BH16:BH21,BH23:BH29),0)</f>
        <v>20</v>
      </c>
      <c r="BK24" s="267">
        <f t="shared" si="28"/>
        <v>14</v>
      </c>
      <c r="BL24" s="267">
        <f>RANK(BK24,BK23:BK29,1)</f>
        <v>5</v>
      </c>
      <c r="BM24" s="267">
        <f t="shared" si="29"/>
        <v>39</v>
      </c>
      <c r="BN24" s="268">
        <f>RANK(BM24,(BM5,BM6,BM7,BM9,BM10,BM11,BM18,BM19,BM12,BM20,BM13,BM23,BM24,BM16,BM25,BM17,BM26,BM27,BM21,BM28,BM29,BM14),1)</f>
        <v>18</v>
      </c>
      <c r="BO24" s="14">
        <f t="shared" si="30"/>
        <v>0.21199999999999999</v>
      </c>
      <c r="BP24" s="15">
        <f>RANK(BO24,BO23:BO29,0)</f>
        <v>4</v>
      </c>
      <c r="BQ24" s="7">
        <f t="shared" ref="BQ24:BQ29" si="33">BE24*3/10</f>
        <v>2.9</v>
      </c>
      <c r="BR24" s="15">
        <f>RANK(BQ24,BQ23:BQ29,0)</f>
        <v>1</v>
      </c>
      <c r="BS24" s="25">
        <f t="shared" si="31"/>
        <v>-4.7E-2</v>
      </c>
      <c r="BT24" s="15">
        <f>RANK(BS24,BS23:BS29,0)</f>
        <v>7</v>
      </c>
      <c r="BU24" s="16">
        <f t="shared" si="32"/>
        <v>12</v>
      </c>
      <c r="BV24" s="17">
        <f>RANK(BU24,BU23:BU29,1)</f>
        <v>5</v>
      </c>
      <c r="BW24" s="141" t="s">
        <v>57</v>
      </c>
    </row>
    <row r="25" spans="1:75" ht="13.5" customHeight="1" x14ac:dyDescent="0.25">
      <c r="A25" s="125" t="s">
        <v>98</v>
      </c>
      <c r="B25" s="113">
        <v>0.95899999999999996</v>
      </c>
      <c r="C25" s="67">
        <v>7</v>
      </c>
      <c r="D25" s="68">
        <v>19</v>
      </c>
      <c r="E25" s="94">
        <v>9</v>
      </c>
      <c r="F25" s="69">
        <v>2</v>
      </c>
      <c r="G25" s="70">
        <v>2</v>
      </c>
      <c r="H25" s="39">
        <v>-0.14000000000000001</v>
      </c>
      <c r="I25" s="69">
        <v>5</v>
      </c>
      <c r="J25" s="70">
        <v>16</v>
      </c>
      <c r="K25" s="4">
        <v>14</v>
      </c>
      <c r="L25" s="4">
        <v>6</v>
      </c>
      <c r="M25" s="4">
        <v>37</v>
      </c>
      <c r="N25" s="32">
        <v>15</v>
      </c>
      <c r="O25" s="50">
        <v>0.105</v>
      </c>
      <c r="P25" s="67">
        <v>2</v>
      </c>
      <c r="Q25" s="68">
        <v>2</v>
      </c>
      <c r="R25" s="94">
        <v>10</v>
      </c>
      <c r="S25" s="69">
        <v>1</v>
      </c>
      <c r="T25" s="70">
        <v>1</v>
      </c>
      <c r="U25" s="39">
        <v>6.9000000000000006E-2</v>
      </c>
      <c r="V25" s="69">
        <v>4</v>
      </c>
      <c r="W25" s="70">
        <v>9</v>
      </c>
      <c r="X25" s="4">
        <v>7</v>
      </c>
      <c r="Y25" s="4">
        <v>3</v>
      </c>
      <c r="Z25" s="4">
        <v>12</v>
      </c>
      <c r="AA25" s="32">
        <v>4</v>
      </c>
      <c r="AB25" s="50">
        <v>0.94199999999999995</v>
      </c>
      <c r="AC25" s="67">
        <v>7</v>
      </c>
      <c r="AD25" s="68">
        <v>16</v>
      </c>
      <c r="AE25" s="94">
        <v>8</v>
      </c>
      <c r="AF25" s="69">
        <v>3</v>
      </c>
      <c r="AG25" s="70">
        <v>10</v>
      </c>
      <c r="AH25" s="39">
        <v>0.314</v>
      </c>
      <c r="AI25" s="69">
        <v>1</v>
      </c>
      <c r="AJ25" s="70">
        <v>4</v>
      </c>
      <c r="AK25" s="4">
        <v>11</v>
      </c>
      <c r="AL25" s="4">
        <v>3</v>
      </c>
      <c r="AM25" s="4">
        <v>30</v>
      </c>
      <c r="AN25" s="32">
        <v>8</v>
      </c>
      <c r="AO25" s="50" t="s">
        <v>132</v>
      </c>
      <c r="AP25" s="67"/>
      <c r="AQ25" s="68"/>
      <c r="AR25" s="94"/>
      <c r="AS25" s="69"/>
      <c r="AT25" s="70"/>
      <c r="AU25" s="39"/>
      <c r="AV25" s="69"/>
      <c r="AW25" s="70"/>
      <c r="AX25" s="4"/>
      <c r="AY25" s="4"/>
      <c r="AZ25" s="4"/>
      <c r="BA25" s="32"/>
      <c r="BB25" s="331">
        <f t="shared" si="25"/>
        <v>0.66900000000000004</v>
      </c>
      <c r="BC25" s="294">
        <f>RANK(BB25,BB23:BB29,0)</f>
        <v>2</v>
      </c>
      <c r="BD25" s="295">
        <f>RANK(BB25,(BB5:BB7,BB9:BB14,BB16:BB21,BB23:BB29),0)</f>
        <v>7</v>
      </c>
      <c r="BE25" s="308">
        <f t="shared" si="26"/>
        <v>9</v>
      </c>
      <c r="BF25" s="296">
        <f>RANK(BE25,BE23:BE29,0)</f>
        <v>4</v>
      </c>
      <c r="BG25" s="297">
        <f>RANK(BE25,(BE5:BE7,BE9:BE14,BE16:BE21,BE23:BE29),0)</f>
        <v>7</v>
      </c>
      <c r="BH25" s="272">
        <f t="shared" si="27"/>
        <v>8.1000000000000003E-2</v>
      </c>
      <c r="BI25" s="298">
        <f>RANK(BH25,BH23:BH29,0)</f>
        <v>3</v>
      </c>
      <c r="BJ25" s="299">
        <f>RANK(BH25,(BH5:BH7,BH9:BH14,BH16:BH21,BH23:BH29),0)</f>
        <v>11</v>
      </c>
      <c r="BK25" s="251">
        <f t="shared" si="28"/>
        <v>9</v>
      </c>
      <c r="BL25" s="251">
        <f>RANK(BK25,BK23:BK29,1)</f>
        <v>2</v>
      </c>
      <c r="BM25" s="251">
        <f t="shared" si="29"/>
        <v>25</v>
      </c>
      <c r="BN25" s="252">
        <f>RANK(BM25,(BM5,BM6,BM7,BM9,BM10,BM11,BM18,BM19,BM12,BM20,BM13,BM23,BM24,BM16,BM25,BM17,BM26,BM27,BM21,BM28,BM29,BM14),1)</f>
        <v>4</v>
      </c>
      <c r="BO25" s="3">
        <f t="shared" si="30"/>
        <v>0.26800000000000002</v>
      </c>
      <c r="BP25" s="4">
        <f>RANK(BO25,BO23:BO29,0)</f>
        <v>2</v>
      </c>
      <c r="BQ25" s="13">
        <f t="shared" si="33"/>
        <v>2.7</v>
      </c>
      <c r="BR25" s="4">
        <f>RANK(BQ25,BQ23:BQ29,0)</f>
        <v>4</v>
      </c>
      <c r="BS25" s="23">
        <f t="shared" si="31"/>
        <v>2.4E-2</v>
      </c>
      <c r="BT25" s="4">
        <f>RANK(BS25,BS23:BS29,0)</f>
        <v>3</v>
      </c>
      <c r="BU25" s="8">
        <f t="shared" si="32"/>
        <v>9</v>
      </c>
      <c r="BV25" s="6">
        <f>RANK(BU25,BU23:BU29,1)</f>
        <v>2</v>
      </c>
      <c r="BW25" s="142" t="s">
        <v>98</v>
      </c>
    </row>
    <row r="26" spans="1:75" ht="13.5" customHeight="1" x14ac:dyDescent="0.25">
      <c r="A26" s="126" t="s">
        <v>60</v>
      </c>
      <c r="B26" s="111">
        <v>0.97299999999999998</v>
      </c>
      <c r="C26" s="53">
        <v>2</v>
      </c>
      <c r="D26" s="46">
        <v>6</v>
      </c>
      <c r="E26" s="95">
        <v>8</v>
      </c>
      <c r="F26" s="59">
        <v>7</v>
      </c>
      <c r="G26" s="57">
        <v>11</v>
      </c>
      <c r="H26" s="42">
        <v>0</v>
      </c>
      <c r="I26" s="59">
        <v>2</v>
      </c>
      <c r="J26" s="57">
        <v>11</v>
      </c>
      <c r="K26" s="10">
        <v>11</v>
      </c>
      <c r="L26" s="10">
        <v>5</v>
      </c>
      <c r="M26" s="10">
        <v>28</v>
      </c>
      <c r="N26" s="33">
        <v>10</v>
      </c>
      <c r="O26" s="44">
        <v>9.5000000000000001E-2</v>
      </c>
      <c r="P26" s="53">
        <v>7</v>
      </c>
      <c r="Q26" s="46">
        <v>18</v>
      </c>
      <c r="R26" s="95">
        <v>9</v>
      </c>
      <c r="S26" s="59">
        <v>6</v>
      </c>
      <c r="T26" s="57">
        <v>9</v>
      </c>
      <c r="U26" s="42">
        <v>0</v>
      </c>
      <c r="V26" s="59">
        <v>5</v>
      </c>
      <c r="W26" s="57">
        <v>12</v>
      </c>
      <c r="X26" s="10">
        <v>18</v>
      </c>
      <c r="Y26" s="10">
        <v>6</v>
      </c>
      <c r="Z26" s="10">
        <v>39</v>
      </c>
      <c r="AA26" s="33">
        <v>17</v>
      </c>
      <c r="AB26" s="44">
        <v>0.94899999999999995</v>
      </c>
      <c r="AC26" s="53">
        <v>6</v>
      </c>
      <c r="AD26" s="46">
        <v>13</v>
      </c>
      <c r="AE26" s="95">
        <v>7</v>
      </c>
      <c r="AF26" s="59">
        <v>6</v>
      </c>
      <c r="AG26" s="57">
        <v>16</v>
      </c>
      <c r="AH26" s="42">
        <v>0</v>
      </c>
      <c r="AI26" s="59">
        <v>5</v>
      </c>
      <c r="AJ26" s="57">
        <v>13</v>
      </c>
      <c r="AK26" s="10">
        <v>17</v>
      </c>
      <c r="AL26" s="10">
        <v>7</v>
      </c>
      <c r="AM26" s="10">
        <v>42</v>
      </c>
      <c r="AN26" s="33">
        <v>16</v>
      </c>
      <c r="AO26" s="44">
        <v>9.6000000000000002E-2</v>
      </c>
      <c r="AP26" s="53">
        <v>2</v>
      </c>
      <c r="AQ26" s="46">
        <v>6</v>
      </c>
      <c r="AR26" s="95">
        <v>5</v>
      </c>
      <c r="AS26" s="59">
        <v>4</v>
      </c>
      <c r="AT26" s="57">
        <v>8</v>
      </c>
      <c r="AU26" s="42">
        <v>1.2909999999999999</v>
      </c>
      <c r="AV26" s="59">
        <v>1</v>
      </c>
      <c r="AW26" s="57">
        <v>2</v>
      </c>
      <c r="AX26" s="10">
        <v>7</v>
      </c>
      <c r="AY26" s="10">
        <v>2</v>
      </c>
      <c r="AZ26" s="10">
        <v>16</v>
      </c>
      <c r="BA26" s="33">
        <v>6</v>
      </c>
      <c r="BB26" s="332">
        <f t="shared" si="25"/>
        <v>0.52800000000000002</v>
      </c>
      <c r="BC26" s="274">
        <f>RANK(BB26,BB23:BB29,0)</f>
        <v>6</v>
      </c>
      <c r="BD26" s="260">
        <f>RANK(BB26,(BB5:BB7,BB9:BB14,BB16:BB21,BB23:BB29),0)</f>
        <v>18</v>
      </c>
      <c r="BE26" s="310">
        <f t="shared" si="26"/>
        <v>7.25</v>
      </c>
      <c r="BF26" s="278">
        <f>RANK(BE26,BE23:BE29,0)</f>
        <v>7</v>
      </c>
      <c r="BG26" s="276">
        <f>RANK(BE26,(BE5:BE7,BE9:BE14,BE16:BE21,BE23:BE29),0)</f>
        <v>20</v>
      </c>
      <c r="BH26" s="275">
        <f t="shared" si="27"/>
        <v>0.32300000000000001</v>
      </c>
      <c r="BI26" s="277">
        <f>RANK(BH26,BH23:BH29,0)</f>
        <v>1</v>
      </c>
      <c r="BJ26" s="279">
        <f>RANK(BH26,(BH5:BH7,BH9:BH14,BH16:BH21,BH23:BH29),0)</f>
        <v>4</v>
      </c>
      <c r="BK26" s="257">
        <f t="shared" si="28"/>
        <v>14</v>
      </c>
      <c r="BL26" s="257">
        <f>RANK(BK26,BK23:BK29,1)</f>
        <v>5</v>
      </c>
      <c r="BM26" s="257">
        <f t="shared" si="29"/>
        <v>42</v>
      </c>
      <c r="BN26" s="258">
        <f>RANK(BM26,(BM5,BM6,BM7,BM9,BM10,BM11,BM18,BM19,BM12,BM20,BM13,BM23,BM24,BM16,BM25,BM17,BM26,BM27,BM21,BM28,BM29,BM14),1)</f>
        <v>19</v>
      </c>
      <c r="BO26" s="9">
        <f t="shared" si="30"/>
        <v>0.21099999999999999</v>
      </c>
      <c r="BP26" s="10">
        <f>RANK(BO26,BO23:BO29,0)</f>
        <v>6</v>
      </c>
      <c r="BQ26" s="5">
        <f t="shared" si="33"/>
        <v>2.2000000000000002</v>
      </c>
      <c r="BR26" s="10">
        <f>RANK(BQ26,BQ23:BQ29,0)</f>
        <v>7</v>
      </c>
      <c r="BS26" s="24">
        <f t="shared" si="31"/>
        <v>9.7000000000000003E-2</v>
      </c>
      <c r="BT26" s="10">
        <f>RANK(BS26,BS23:BS29,0)</f>
        <v>1</v>
      </c>
      <c r="BU26" s="10">
        <f t="shared" si="32"/>
        <v>14</v>
      </c>
      <c r="BV26" s="12">
        <f>RANK(BU26,BU23:BU29,1)</f>
        <v>6</v>
      </c>
      <c r="BW26" s="143" t="s">
        <v>60</v>
      </c>
    </row>
    <row r="27" spans="1:75" ht="13.5" customHeight="1" x14ac:dyDescent="0.25">
      <c r="A27" s="125" t="s">
        <v>61</v>
      </c>
      <c r="B27" s="112">
        <v>0.96299999999999997</v>
      </c>
      <c r="C27" s="48">
        <v>6</v>
      </c>
      <c r="D27" s="49">
        <v>16</v>
      </c>
      <c r="E27" s="96">
        <v>9</v>
      </c>
      <c r="F27" s="60">
        <v>2</v>
      </c>
      <c r="G27" s="61">
        <v>2</v>
      </c>
      <c r="H27" s="40">
        <v>-0.224</v>
      </c>
      <c r="I27" s="60">
        <v>7</v>
      </c>
      <c r="J27" s="61">
        <v>21</v>
      </c>
      <c r="K27" s="15">
        <v>15</v>
      </c>
      <c r="L27" s="15">
        <v>7</v>
      </c>
      <c r="M27" s="15">
        <v>39</v>
      </c>
      <c r="N27" s="34">
        <v>16</v>
      </c>
      <c r="O27" s="47">
        <v>0.1</v>
      </c>
      <c r="P27" s="48">
        <v>5</v>
      </c>
      <c r="Q27" s="49">
        <v>9</v>
      </c>
      <c r="R27" s="96">
        <v>10</v>
      </c>
      <c r="S27" s="60">
        <v>1</v>
      </c>
      <c r="T27" s="61">
        <v>1</v>
      </c>
      <c r="U27" s="40">
        <v>-0.04</v>
      </c>
      <c r="V27" s="60">
        <v>7</v>
      </c>
      <c r="W27" s="61">
        <v>17</v>
      </c>
      <c r="X27" s="15">
        <v>13</v>
      </c>
      <c r="Y27" s="15">
        <v>5</v>
      </c>
      <c r="Z27" s="15">
        <v>27</v>
      </c>
      <c r="AA27" s="34">
        <v>11</v>
      </c>
      <c r="AB27" s="47">
        <v>0.95399999999999996</v>
      </c>
      <c r="AC27" s="48">
        <v>3</v>
      </c>
      <c r="AD27" s="49">
        <v>8</v>
      </c>
      <c r="AE27" s="96">
        <v>8</v>
      </c>
      <c r="AF27" s="60">
        <v>3</v>
      </c>
      <c r="AG27" s="61">
        <v>10</v>
      </c>
      <c r="AH27" s="40">
        <v>-0.24</v>
      </c>
      <c r="AI27" s="60">
        <v>6</v>
      </c>
      <c r="AJ27" s="61">
        <v>18</v>
      </c>
      <c r="AK27" s="15">
        <v>12</v>
      </c>
      <c r="AL27" s="15">
        <v>4</v>
      </c>
      <c r="AM27" s="15">
        <v>36</v>
      </c>
      <c r="AN27" s="34">
        <v>13</v>
      </c>
      <c r="AO27" s="47">
        <v>9.5000000000000001E-2</v>
      </c>
      <c r="AP27" s="48">
        <v>4</v>
      </c>
      <c r="AQ27" s="49">
        <v>9</v>
      </c>
      <c r="AR27" s="96">
        <v>5</v>
      </c>
      <c r="AS27" s="60">
        <v>4</v>
      </c>
      <c r="AT27" s="61">
        <v>8</v>
      </c>
      <c r="AU27" s="40">
        <v>0.56000000000000005</v>
      </c>
      <c r="AV27" s="60">
        <v>2</v>
      </c>
      <c r="AW27" s="61">
        <v>5</v>
      </c>
      <c r="AX27" s="15">
        <v>10</v>
      </c>
      <c r="AY27" s="15">
        <v>5</v>
      </c>
      <c r="AZ27" s="15">
        <v>22</v>
      </c>
      <c r="BA27" s="34">
        <v>11</v>
      </c>
      <c r="BB27" s="333">
        <f t="shared" si="25"/>
        <v>0.52800000000000002</v>
      </c>
      <c r="BC27" s="263">
        <f>RANK(BB27,BB23:BB29,0)</f>
        <v>6</v>
      </c>
      <c r="BD27" s="264">
        <f>RANK(BB27,(BB5:BB7,BB9:BB14,BB16:BB21,BB23:BB29),0)</f>
        <v>18</v>
      </c>
      <c r="BE27" s="312">
        <f t="shared" si="26"/>
        <v>8</v>
      </c>
      <c r="BF27" s="280">
        <f>RANK(BE27,BE23:BE29,0)</f>
        <v>6</v>
      </c>
      <c r="BG27" s="281">
        <f>RANK(BE27,(BE5:BE7,BE9:BE14,BE16:BE21,BE23:BE29),0)</f>
        <v>15</v>
      </c>
      <c r="BH27" s="249">
        <f t="shared" si="27"/>
        <v>1.4E-2</v>
      </c>
      <c r="BI27" s="282">
        <f>RANK(BH27,BH23:BH29,0)</f>
        <v>5</v>
      </c>
      <c r="BJ27" s="283">
        <f>RANK(BH27,(BH5:BH7,BH9:BH14,BH16:BH21,BH23:BH29),0)</f>
        <v>15</v>
      </c>
      <c r="BK27" s="267">
        <f t="shared" si="28"/>
        <v>17</v>
      </c>
      <c r="BL27" s="267">
        <f>RANK(BK27,BK23:BK29,1)</f>
        <v>7</v>
      </c>
      <c r="BM27" s="267">
        <f t="shared" si="29"/>
        <v>48</v>
      </c>
      <c r="BN27" s="268">
        <f>RANK(BM27,(BM5,BM6,BM7,BM9,BM10,BM11,BM18,BM19,BM12,BM20,BM13,BM23,BM24,BM16,BM25,BM17,BM26,BM27,BM21,BM28,BM29,BM14),1)</f>
        <v>22</v>
      </c>
      <c r="BO27" s="14">
        <f t="shared" si="30"/>
        <v>0.21099999999999999</v>
      </c>
      <c r="BP27" s="15">
        <f>RANK(BO27,BO23:BO29,0)</f>
        <v>6</v>
      </c>
      <c r="BQ27" s="7">
        <f t="shared" si="33"/>
        <v>2.4</v>
      </c>
      <c r="BR27" s="15">
        <f>RANK(BQ27,BQ23:BQ29,0)</f>
        <v>6</v>
      </c>
      <c r="BS27" s="25">
        <f t="shared" si="31"/>
        <v>4.0000000000000001E-3</v>
      </c>
      <c r="BT27" s="15">
        <f>RANK(BS27,BS23:BS29,0)</f>
        <v>5</v>
      </c>
      <c r="BU27" s="16">
        <f t="shared" si="32"/>
        <v>17</v>
      </c>
      <c r="BV27" s="17">
        <f>RANK(BU27,BU23:BU29,1)</f>
        <v>7</v>
      </c>
      <c r="BW27" s="142" t="s">
        <v>61</v>
      </c>
    </row>
    <row r="28" spans="1:75" ht="13.5" customHeight="1" x14ac:dyDescent="0.25">
      <c r="A28" s="130" t="s">
        <v>66</v>
      </c>
      <c r="B28" s="113">
        <v>0.97199999999999998</v>
      </c>
      <c r="C28" s="67">
        <v>4</v>
      </c>
      <c r="D28" s="68">
        <v>8</v>
      </c>
      <c r="E28" s="94">
        <v>9</v>
      </c>
      <c r="F28" s="69">
        <v>2</v>
      </c>
      <c r="G28" s="70">
        <v>2</v>
      </c>
      <c r="H28" s="39">
        <v>-0.09</v>
      </c>
      <c r="I28" s="69">
        <v>3</v>
      </c>
      <c r="J28" s="70">
        <v>14</v>
      </c>
      <c r="K28" s="4">
        <v>9</v>
      </c>
      <c r="L28" s="4">
        <v>3</v>
      </c>
      <c r="M28" s="4">
        <v>24</v>
      </c>
      <c r="N28" s="32">
        <v>8</v>
      </c>
      <c r="O28" s="47">
        <v>0.104</v>
      </c>
      <c r="P28" s="67">
        <v>3</v>
      </c>
      <c r="Q28" s="68">
        <v>5</v>
      </c>
      <c r="R28" s="94">
        <v>10</v>
      </c>
      <c r="S28" s="69">
        <v>1</v>
      </c>
      <c r="T28" s="70">
        <v>1</v>
      </c>
      <c r="U28" s="39">
        <v>0.61099999999999999</v>
      </c>
      <c r="V28" s="69">
        <v>1</v>
      </c>
      <c r="W28" s="70">
        <v>1</v>
      </c>
      <c r="X28" s="4">
        <v>5</v>
      </c>
      <c r="Y28" s="4">
        <v>2</v>
      </c>
      <c r="Z28" s="4">
        <v>7</v>
      </c>
      <c r="AA28" s="32">
        <v>2</v>
      </c>
      <c r="AB28" s="50">
        <v>0.95199999999999996</v>
      </c>
      <c r="AC28" s="67">
        <v>4</v>
      </c>
      <c r="AD28" s="68">
        <v>11</v>
      </c>
      <c r="AE28" s="94">
        <v>8</v>
      </c>
      <c r="AF28" s="69">
        <v>3</v>
      </c>
      <c r="AG28" s="70">
        <v>10</v>
      </c>
      <c r="AH28" s="39">
        <v>5.7000000000000002E-2</v>
      </c>
      <c r="AI28" s="69">
        <v>2</v>
      </c>
      <c r="AJ28" s="70">
        <v>9</v>
      </c>
      <c r="AK28" s="4">
        <v>9</v>
      </c>
      <c r="AL28" s="4">
        <v>2</v>
      </c>
      <c r="AM28" s="4">
        <v>30</v>
      </c>
      <c r="AN28" s="32">
        <v>8</v>
      </c>
      <c r="AO28" s="50">
        <v>9.6000000000000002E-2</v>
      </c>
      <c r="AP28" s="67">
        <v>2</v>
      </c>
      <c r="AQ28" s="68">
        <v>6</v>
      </c>
      <c r="AR28" s="94">
        <v>10</v>
      </c>
      <c r="AS28" s="69">
        <v>1</v>
      </c>
      <c r="AT28" s="70">
        <v>1</v>
      </c>
      <c r="AU28" s="39">
        <v>-0.41899999999999998</v>
      </c>
      <c r="AV28" s="69">
        <v>5</v>
      </c>
      <c r="AW28" s="70">
        <v>11</v>
      </c>
      <c r="AX28" s="4">
        <v>8</v>
      </c>
      <c r="AY28" s="4">
        <v>3</v>
      </c>
      <c r="AZ28" s="4">
        <v>18</v>
      </c>
      <c r="BA28" s="32">
        <v>8</v>
      </c>
      <c r="BB28" s="331">
        <f t="shared" si="25"/>
        <v>0.53100000000000003</v>
      </c>
      <c r="BC28" s="294">
        <f>RANK(BB28,BB23:BB29,0)</f>
        <v>4</v>
      </c>
      <c r="BD28" s="295">
        <f>RANK(BB28,(BB5:BB7,BB9:BB14,BB16:BB21,BB23:BB29),0)</f>
        <v>16</v>
      </c>
      <c r="BE28" s="308">
        <f t="shared" si="26"/>
        <v>9.25</v>
      </c>
      <c r="BF28" s="296">
        <f>RANK(BE28,BE23:BE29,0)</f>
        <v>3</v>
      </c>
      <c r="BG28" s="297">
        <f>RANK(BE28,(BE5:BE7,BE9:BE14,BE16:BE21,BE23:BE29),0)</f>
        <v>5</v>
      </c>
      <c r="BH28" s="272">
        <f t="shared" si="27"/>
        <v>0.04</v>
      </c>
      <c r="BI28" s="298">
        <f>RANK(BH28,BH23:BH29,0)</f>
        <v>4</v>
      </c>
      <c r="BJ28" s="299">
        <f>RANK(BH28,(BH5:BH7,BH9:BH14,BH16:BH21,BH23:BH29),0)</f>
        <v>13</v>
      </c>
      <c r="BK28" s="251">
        <f t="shared" si="28"/>
        <v>11</v>
      </c>
      <c r="BL28" s="251">
        <f>RANK(BK28,BK23:BK29,1)</f>
        <v>4</v>
      </c>
      <c r="BM28" s="251">
        <f t="shared" si="29"/>
        <v>34</v>
      </c>
      <c r="BN28" s="252">
        <f>RANK(BM28,(BM5,BM6,BM7,BM9,BM10,BM11,BM18,BM19,BM12,BM20,BM13,BM23,BM24,BM16,BM25,BM17,BM26,BM27,BM21,BM28,BM29,BM14),1)</f>
        <v>10</v>
      </c>
      <c r="BO28" s="3">
        <f t="shared" si="30"/>
        <v>0.21199999999999999</v>
      </c>
      <c r="BP28" s="4">
        <f>RANK(BO28,BO23:BO29,0)</f>
        <v>4</v>
      </c>
      <c r="BQ28" s="13">
        <f t="shared" si="33"/>
        <v>2.8</v>
      </c>
      <c r="BR28" s="4">
        <f>RANK(BQ28,BQ23:BQ29,0)</f>
        <v>3</v>
      </c>
      <c r="BS28" s="23">
        <f t="shared" si="31"/>
        <v>1.2E-2</v>
      </c>
      <c r="BT28" s="4">
        <f>RANK(BS28,BS23:BS29,0)</f>
        <v>4</v>
      </c>
      <c r="BU28" s="8">
        <f t="shared" si="32"/>
        <v>11</v>
      </c>
      <c r="BV28" s="6">
        <f>RANK(BU28,BU23:BU29,1)</f>
        <v>4</v>
      </c>
      <c r="BW28" s="145" t="s">
        <v>66</v>
      </c>
    </row>
    <row r="29" spans="1:75" ht="13.5" customHeight="1" thickBot="1" x14ac:dyDescent="0.3">
      <c r="A29" s="127" t="s">
        <v>63</v>
      </c>
      <c r="B29" s="113">
        <v>0.97299999999999998</v>
      </c>
      <c r="C29" s="67">
        <v>2</v>
      </c>
      <c r="D29" s="68">
        <v>6</v>
      </c>
      <c r="E29" s="94">
        <v>9</v>
      </c>
      <c r="F29" s="69">
        <v>2</v>
      </c>
      <c r="G29" s="70">
        <v>2</v>
      </c>
      <c r="H29" s="39">
        <v>8.0000000000000002E-3</v>
      </c>
      <c r="I29" s="69">
        <v>1</v>
      </c>
      <c r="J29" s="70">
        <v>10</v>
      </c>
      <c r="K29" s="4">
        <v>5</v>
      </c>
      <c r="L29" s="4">
        <v>1</v>
      </c>
      <c r="M29" s="4">
        <v>18</v>
      </c>
      <c r="N29" s="32">
        <v>2</v>
      </c>
      <c r="O29" s="47">
        <v>0.106</v>
      </c>
      <c r="P29" s="67">
        <v>1</v>
      </c>
      <c r="Q29" s="68">
        <v>1</v>
      </c>
      <c r="R29" s="94">
        <v>10</v>
      </c>
      <c r="S29" s="69">
        <v>1</v>
      </c>
      <c r="T29" s="70">
        <v>1</v>
      </c>
      <c r="U29" s="39">
        <v>0.58699999999999997</v>
      </c>
      <c r="V29" s="69">
        <v>2</v>
      </c>
      <c r="W29" s="70">
        <v>2</v>
      </c>
      <c r="X29" s="4">
        <v>4</v>
      </c>
      <c r="Y29" s="4">
        <v>1</v>
      </c>
      <c r="Z29" s="4">
        <v>4</v>
      </c>
      <c r="AA29" s="32">
        <v>1</v>
      </c>
      <c r="AB29" s="50">
        <v>0.95699999999999996</v>
      </c>
      <c r="AC29" s="67">
        <v>2</v>
      </c>
      <c r="AD29" s="68">
        <v>6</v>
      </c>
      <c r="AE29" s="94">
        <v>7</v>
      </c>
      <c r="AF29" s="69">
        <v>6</v>
      </c>
      <c r="AG29" s="70">
        <v>16</v>
      </c>
      <c r="AH29" s="39">
        <v>0.01</v>
      </c>
      <c r="AI29" s="69">
        <v>4</v>
      </c>
      <c r="AJ29" s="70">
        <v>11</v>
      </c>
      <c r="AK29" s="4">
        <v>12</v>
      </c>
      <c r="AL29" s="4">
        <v>4</v>
      </c>
      <c r="AM29" s="4">
        <v>33</v>
      </c>
      <c r="AN29" s="32">
        <v>11</v>
      </c>
      <c r="AO29" s="50">
        <v>9.9000000000000005E-2</v>
      </c>
      <c r="AP29" s="67">
        <v>1</v>
      </c>
      <c r="AQ29" s="68">
        <v>1</v>
      </c>
      <c r="AR29" s="94">
        <v>10</v>
      </c>
      <c r="AS29" s="69">
        <v>1</v>
      </c>
      <c r="AT29" s="70">
        <v>1</v>
      </c>
      <c r="AU29" s="39">
        <v>6.0000000000000001E-3</v>
      </c>
      <c r="AV29" s="69">
        <v>3</v>
      </c>
      <c r="AW29" s="70">
        <v>9</v>
      </c>
      <c r="AX29" s="4">
        <v>5</v>
      </c>
      <c r="AY29" s="4">
        <v>1</v>
      </c>
      <c r="AZ29" s="4">
        <v>11</v>
      </c>
      <c r="BA29" s="32">
        <v>1</v>
      </c>
      <c r="BB29" s="331">
        <f t="shared" si="25"/>
        <v>0.53400000000000003</v>
      </c>
      <c r="BC29" s="274">
        <f>RANK(BB29,BB23:BB29,0)</f>
        <v>3</v>
      </c>
      <c r="BD29" s="260">
        <f>RANK(BB29,(BB5:BB7,BB9:BB14,BB16:BB21,BB23:BB29),0)</f>
        <v>14</v>
      </c>
      <c r="BE29" s="310">
        <f t="shared" si="26"/>
        <v>9</v>
      </c>
      <c r="BF29" s="278">
        <f>RANK(BE29,BE23:BE29,0)</f>
        <v>4</v>
      </c>
      <c r="BG29" s="276">
        <f>RANK(BE29,(BE5:BE7,BE9:BE14,BE16:BE21,BE23:BE29),0)</f>
        <v>7</v>
      </c>
      <c r="BH29" s="275">
        <f t="shared" si="27"/>
        <v>0.153</v>
      </c>
      <c r="BI29" s="277">
        <f>RANK(BH29,BH23:BH29,0)</f>
        <v>2</v>
      </c>
      <c r="BJ29" s="279">
        <f>RANK(BH29,(BH5:BH7,BH9:BH14,BH16:BH21,BH23:BH29),0)</f>
        <v>9</v>
      </c>
      <c r="BK29" s="291">
        <f t="shared" si="28"/>
        <v>9</v>
      </c>
      <c r="BL29" s="257">
        <f>RANK(BK29,BK23:BK29,1)</f>
        <v>2</v>
      </c>
      <c r="BM29" s="257">
        <f t="shared" si="29"/>
        <v>30</v>
      </c>
      <c r="BN29" s="258">
        <f>RANK(BM29,(BM5,BM6,BM7,BM9,BM10,BM11,BM18,BM19,BM12,BM20,BM13,BM23,BM24,BM16,BM25,BM17,BM26,BM27,BM21,BM28,BM29,BM14),1)</f>
        <v>6</v>
      </c>
      <c r="BO29" s="3">
        <f t="shared" si="30"/>
        <v>0.214</v>
      </c>
      <c r="BP29" s="4">
        <f>RANK(BO29,BO23:BO29,0)</f>
        <v>3</v>
      </c>
      <c r="BQ29" s="13">
        <f t="shared" si="33"/>
        <v>2.7</v>
      </c>
      <c r="BR29" s="4">
        <f>RANK(BQ29,BQ23:BQ29,0)</f>
        <v>4</v>
      </c>
      <c r="BS29" s="23">
        <f>BH29*3/10</f>
        <v>4.5999999999999999E-2</v>
      </c>
      <c r="BT29" s="4">
        <f>RANK(BS29,BS23:BS29,0)</f>
        <v>2</v>
      </c>
      <c r="BU29" s="8">
        <f t="shared" si="32"/>
        <v>9</v>
      </c>
      <c r="BV29" s="6">
        <f>RANK(BU29,BU23:BU29,1)</f>
        <v>2</v>
      </c>
      <c r="BW29" s="144" t="s">
        <v>63</v>
      </c>
    </row>
    <row r="30" spans="1:75" ht="13.5" customHeight="1" thickBot="1" x14ac:dyDescent="0.3">
      <c r="A30" s="230" t="s">
        <v>1</v>
      </c>
      <c r="B30" s="383" t="s">
        <v>91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6"/>
      <c r="O30" s="377" t="s">
        <v>91</v>
      </c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6"/>
      <c r="AB30" s="377" t="s">
        <v>91</v>
      </c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6"/>
      <c r="AO30" s="377" t="s">
        <v>91</v>
      </c>
      <c r="AP30" s="375"/>
      <c r="AQ30" s="375"/>
      <c r="AR30" s="375"/>
      <c r="AS30" s="375"/>
      <c r="AT30" s="375"/>
      <c r="AU30" s="375"/>
      <c r="AV30" s="375"/>
      <c r="AW30" s="375"/>
      <c r="AX30" s="375"/>
      <c r="AY30" s="375"/>
      <c r="AZ30" s="375"/>
      <c r="BA30" s="376"/>
      <c r="BB30" s="377" t="s">
        <v>91</v>
      </c>
      <c r="BC30" s="375"/>
      <c r="BD30" s="375"/>
      <c r="BE30" s="375"/>
      <c r="BF30" s="375"/>
      <c r="BG30" s="375"/>
      <c r="BH30" s="375"/>
      <c r="BI30" s="375"/>
      <c r="BJ30" s="375"/>
      <c r="BK30" s="375"/>
      <c r="BL30" s="375"/>
      <c r="BM30" s="375"/>
      <c r="BN30" s="375"/>
      <c r="BO30" s="375"/>
      <c r="BP30" s="375"/>
      <c r="BQ30" s="375"/>
      <c r="BR30" s="375"/>
      <c r="BS30" s="375"/>
      <c r="BT30" s="375"/>
      <c r="BU30" s="375"/>
      <c r="BV30" s="376"/>
      <c r="BW30" s="230" t="s">
        <v>1</v>
      </c>
    </row>
    <row r="31" spans="1:75" s="338" customFormat="1" ht="27" customHeight="1" x14ac:dyDescent="0.25">
      <c r="O31" s="381"/>
      <c r="P31" s="381"/>
      <c r="Q31" s="381"/>
      <c r="R31" s="381"/>
      <c r="S31" s="381"/>
      <c r="T31" s="381"/>
      <c r="U31" s="381"/>
      <c r="V31" s="381"/>
      <c r="W31" s="381"/>
      <c r="X31" s="381"/>
      <c r="Y31" s="381"/>
      <c r="Z31" s="381"/>
      <c r="AA31" s="381"/>
      <c r="AO31" s="381"/>
      <c r="AP31" s="381"/>
      <c r="AQ31" s="381"/>
      <c r="AR31" s="381"/>
      <c r="AS31" s="381"/>
      <c r="AT31" s="381"/>
      <c r="AU31" s="381"/>
      <c r="AV31" s="381"/>
      <c r="AW31" s="381"/>
      <c r="AX31" s="381"/>
      <c r="AY31" s="381"/>
      <c r="AZ31" s="381"/>
      <c r="BA31" s="381"/>
    </row>
    <row r="32" spans="1:75" s="338" customFormat="1" ht="23.25" customHeight="1" x14ac:dyDescent="0.25"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O32" s="382"/>
      <c r="AP32" s="382"/>
      <c r="AQ32" s="382"/>
      <c r="AR32" s="382"/>
      <c r="AS32" s="382"/>
      <c r="AT32" s="382"/>
      <c r="AU32" s="382"/>
      <c r="AV32" s="382"/>
      <c r="AW32" s="382"/>
      <c r="AX32" s="382"/>
      <c r="AY32" s="382"/>
      <c r="AZ32" s="382"/>
      <c r="BA32" s="382"/>
    </row>
  </sheetData>
  <mergeCells count="16">
    <mergeCell ref="O31:AA32"/>
    <mergeCell ref="AO31:BA32"/>
    <mergeCell ref="BO2:BV2"/>
    <mergeCell ref="B30:N30"/>
    <mergeCell ref="O30:AA30"/>
    <mergeCell ref="AB30:AN30"/>
    <mergeCell ref="AO30:BA30"/>
    <mergeCell ref="BB30:BV30"/>
    <mergeCell ref="BB2:BN2"/>
    <mergeCell ref="O4:AA4"/>
    <mergeCell ref="AO4:BA4"/>
    <mergeCell ref="A1:K1"/>
    <mergeCell ref="B2:N2"/>
    <mergeCell ref="O2:AA2"/>
    <mergeCell ref="AB2:AN2"/>
    <mergeCell ref="AO2:BA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J31"/>
  <sheetViews>
    <sheetView tabSelected="1" topLeftCell="BW1" zoomScaleNormal="100" workbookViewId="0">
      <selection activeCell="CG28" sqref="CG28:CI28"/>
    </sheetView>
  </sheetViews>
  <sheetFormatPr defaultRowHeight="15" x14ac:dyDescent="0.25"/>
  <cols>
    <col min="1" max="1" width="29.7109375" customWidth="1"/>
    <col min="2" max="2" width="16.140625" customWidth="1"/>
    <col min="3" max="3" width="13.85546875" customWidth="1"/>
    <col min="4" max="4" width="16.140625" customWidth="1"/>
    <col min="5" max="5" width="12.7109375" customWidth="1"/>
    <col min="6" max="6" width="16.140625" customWidth="1"/>
    <col min="7" max="7" width="12" customWidth="1"/>
    <col min="8" max="8" width="14.28515625" customWidth="1"/>
    <col min="9" max="9" width="12.7109375" customWidth="1"/>
    <col min="10" max="77" width="16.140625" customWidth="1"/>
    <col min="78" max="78" width="17" customWidth="1"/>
    <col min="79" max="81" width="16.140625" customWidth="1"/>
    <col min="82" max="86" width="20.140625" customWidth="1"/>
    <col min="87" max="87" width="32.5703125" customWidth="1"/>
  </cols>
  <sheetData>
    <row r="1" spans="1:88" ht="42.75" customHeight="1" thickBot="1" x14ac:dyDescent="0.3">
      <c r="A1" s="396" t="s">
        <v>137</v>
      </c>
      <c r="B1" s="396"/>
      <c r="C1" s="396"/>
      <c r="D1" s="396"/>
      <c r="E1" s="396"/>
      <c r="F1" s="396"/>
      <c r="G1" s="396"/>
      <c r="H1" s="396"/>
      <c r="I1" s="396"/>
      <c r="J1" s="149"/>
      <c r="K1" s="149"/>
      <c r="L1" s="149"/>
      <c r="M1" s="149"/>
      <c r="N1" s="149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</row>
    <row r="2" spans="1:88" ht="15" customHeight="1" x14ac:dyDescent="0.25">
      <c r="A2" s="397" t="s">
        <v>103</v>
      </c>
      <c r="B2" s="390" t="s">
        <v>153</v>
      </c>
      <c r="C2" s="391"/>
      <c r="D2" s="391"/>
      <c r="E2" s="391"/>
      <c r="F2" s="391"/>
      <c r="G2" s="391"/>
      <c r="H2" s="391"/>
      <c r="I2" s="392"/>
      <c r="J2" s="390" t="s">
        <v>153</v>
      </c>
      <c r="K2" s="391"/>
      <c r="L2" s="391"/>
      <c r="M2" s="391"/>
      <c r="N2" s="391"/>
      <c r="O2" s="391"/>
      <c r="P2" s="391"/>
      <c r="Q2" s="392"/>
      <c r="R2" s="390" t="s">
        <v>153</v>
      </c>
      <c r="S2" s="391"/>
      <c r="T2" s="391"/>
      <c r="U2" s="391"/>
      <c r="V2" s="391"/>
      <c r="W2" s="391"/>
      <c r="X2" s="391"/>
      <c r="Y2" s="392"/>
      <c r="Z2" s="390" t="s">
        <v>153</v>
      </c>
      <c r="AA2" s="391"/>
      <c r="AB2" s="391"/>
      <c r="AC2" s="391"/>
      <c r="AD2" s="391"/>
      <c r="AE2" s="391"/>
      <c r="AF2" s="391"/>
      <c r="AG2" s="392"/>
      <c r="AH2" s="390" t="s">
        <v>153</v>
      </c>
      <c r="AI2" s="391"/>
      <c r="AJ2" s="391"/>
      <c r="AK2" s="391"/>
      <c r="AL2" s="391"/>
      <c r="AM2" s="391"/>
      <c r="AN2" s="391"/>
      <c r="AO2" s="392"/>
      <c r="AP2" s="390" t="s">
        <v>153</v>
      </c>
      <c r="AQ2" s="391"/>
      <c r="AR2" s="391"/>
      <c r="AS2" s="391"/>
      <c r="AT2" s="391"/>
      <c r="AU2" s="391"/>
      <c r="AV2" s="391"/>
      <c r="AW2" s="392"/>
      <c r="AX2" s="390" t="s">
        <v>153</v>
      </c>
      <c r="AY2" s="391"/>
      <c r="AZ2" s="391"/>
      <c r="BA2" s="391"/>
      <c r="BB2" s="391"/>
      <c r="BC2" s="391"/>
      <c r="BD2" s="391"/>
      <c r="BE2" s="392"/>
      <c r="BF2" s="390" t="s">
        <v>153</v>
      </c>
      <c r="BG2" s="391"/>
      <c r="BH2" s="391"/>
      <c r="BI2" s="391"/>
      <c r="BJ2" s="391"/>
      <c r="BK2" s="391"/>
      <c r="BL2" s="391"/>
      <c r="BM2" s="392"/>
      <c r="BN2" s="390" t="s">
        <v>154</v>
      </c>
      <c r="BO2" s="391"/>
      <c r="BP2" s="391"/>
      <c r="BQ2" s="391"/>
      <c r="BR2" s="391"/>
      <c r="BS2" s="391"/>
      <c r="BT2" s="391"/>
      <c r="BU2" s="392"/>
      <c r="BV2" s="390" t="s">
        <v>155</v>
      </c>
      <c r="BW2" s="391"/>
      <c r="BX2" s="391"/>
      <c r="BY2" s="391"/>
      <c r="BZ2" s="391"/>
      <c r="CA2" s="391"/>
      <c r="CB2" s="391"/>
      <c r="CC2" s="392"/>
      <c r="CD2" s="390" t="s">
        <v>136</v>
      </c>
      <c r="CE2" s="391"/>
      <c r="CF2" s="391"/>
      <c r="CG2" s="391"/>
      <c r="CH2" s="391"/>
      <c r="CI2" s="392"/>
    </row>
    <row r="3" spans="1:88" ht="39" customHeight="1" thickBot="1" x14ac:dyDescent="0.3">
      <c r="A3" s="398"/>
      <c r="B3" s="393"/>
      <c r="C3" s="394"/>
      <c r="D3" s="394"/>
      <c r="E3" s="394"/>
      <c r="F3" s="394"/>
      <c r="G3" s="394"/>
      <c r="H3" s="394"/>
      <c r="I3" s="395"/>
      <c r="J3" s="393"/>
      <c r="K3" s="394"/>
      <c r="L3" s="394"/>
      <c r="M3" s="394"/>
      <c r="N3" s="394"/>
      <c r="O3" s="394"/>
      <c r="P3" s="394"/>
      <c r="Q3" s="395"/>
      <c r="R3" s="393"/>
      <c r="S3" s="394"/>
      <c r="T3" s="394"/>
      <c r="U3" s="394"/>
      <c r="V3" s="394"/>
      <c r="W3" s="394"/>
      <c r="X3" s="394"/>
      <c r="Y3" s="395"/>
      <c r="Z3" s="393"/>
      <c r="AA3" s="394"/>
      <c r="AB3" s="394"/>
      <c r="AC3" s="394"/>
      <c r="AD3" s="394"/>
      <c r="AE3" s="394"/>
      <c r="AF3" s="394"/>
      <c r="AG3" s="395"/>
      <c r="AH3" s="393"/>
      <c r="AI3" s="394"/>
      <c r="AJ3" s="394"/>
      <c r="AK3" s="394"/>
      <c r="AL3" s="394"/>
      <c r="AM3" s="394"/>
      <c r="AN3" s="394"/>
      <c r="AO3" s="395"/>
      <c r="AP3" s="393"/>
      <c r="AQ3" s="394"/>
      <c r="AR3" s="394"/>
      <c r="AS3" s="394"/>
      <c r="AT3" s="394"/>
      <c r="AU3" s="394"/>
      <c r="AV3" s="394"/>
      <c r="AW3" s="395"/>
      <c r="AX3" s="393"/>
      <c r="AY3" s="394"/>
      <c r="AZ3" s="394"/>
      <c r="BA3" s="394"/>
      <c r="BB3" s="394"/>
      <c r="BC3" s="394"/>
      <c r="BD3" s="394"/>
      <c r="BE3" s="395"/>
      <c r="BF3" s="393"/>
      <c r="BG3" s="394"/>
      <c r="BH3" s="394"/>
      <c r="BI3" s="394"/>
      <c r="BJ3" s="394"/>
      <c r="BK3" s="394"/>
      <c r="BL3" s="394"/>
      <c r="BM3" s="395"/>
      <c r="BN3" s="393"/>
      <c r="BO3" s="394"/>
      <c r="BP3" s="394"/>
      <c r="BQ3" s="394"/>
      <c r="BR3" s="394"/>
      <c r="BS3" s="394"/>
      <c r="BT3" s="394"/>
      <c r="BU3" s="395"/>
      <c r="BV3" s="393"/>
      <c r="BW3" s="394"/>
      <c r="BX3" s="394"/>
      <c r="BY3" s="394"/>
      <c r="BZ3" s="394"/>
      <c r="CA3" s="394"/>
      <c r="CB3" s="394"/>
      <c r="CC3" s="395"/>
      <c r="CD3" s="393"/>
      <c r="CE3" s="394"/>
      <c r="CF3" s="394"/>
      <c r="CG3" s="394"/>
      <c r="CH3" s="394"/>
      <c r="CI3" s="395"/>
    </row>
    <row r="4" spans="1:88" ht="94.5" customHeight="1" thickBot="1" x14ac:dyDescent="0.3">
      <c r="A4" s="399"/>
      <c r="B4" s="339" t="s">
        <v>113</v>
      </c>
      <c r="C4" s="340" t="s">
        <v>99</v>
      </c>
      <c r="D4" s="341" t="s">
        <v>140</v>
      </c>
      <c r="E4" s="340" t="s">
        <v>110</v>
      </c>
      <c r="F4" s="341" t="s">
        <v>141</v>
      </c>
      <c r="G4" s="340" t="s">
        <v>111</v>
      </c>
      <c r="H4" s="340" t="s">
        <v>109</v>
      </c>
      <c r="I4" s="342" t="s">
        <v>112</v>
      </c>
      <c r="J4" s="339" t="s">
        <v>113</v>
      </c>
      <c r="K4" s="340" t="s">
        <v>99</v>
      </c>
      <c r="L4" s="341" t="s">
        <v>140</v>
      </c>
      <c r="M4" s="340" t="s">
        <v>110</v>
      </c>
      <c r="N4" s="341" t="s">
        <v>141</v>
      </c>
      <c r="O4" s="340" t="s">
        <v>111</v>
      </c>
      <c r="P4" s="340" t="s">
        <v>109</v>
      </c>
      <c r="Q4" s="342" t="s">
        <v>112</v>
      </c>
      <c r="R4" s="339" t="s">
        <v>113</v>
      </c>
      <c r="S4" s="340" t="s">
        <v>99</v>
      </c>
      <c r="T4" s="341" t="s">
        <v>140</v>
      </c>
      <c r="U4" s="340" t="s">
        <v>110</v>
      </c>
      <c r="V4" s="341" t="s">
        <v>141</v>
      </c>
      <c r="W4" s="340" t="s">
        <v>111</v>
      </c>
      <c r="X4" s="340" t="s">
        <v>109</v>
      </c>
      <c r="Y4" s="342" t="s">
        <v>112</v>
      </c>
      <c r="Z4" s="339" t="s">
        <v>113</v>
      </c>
      <c r="AA4" s="340" t="s">
        <v>99</v>
      </c>
      <c r="AB4" s="341" t="s">
        <v>140</v>
      </c>
      <c r="AC4" s="340" t="s">
        <v>110</v>
      </c>
      <c r="AD4" s="341" t="s">
        <v>141</v>
      </c>
      <c r="AE4" s="340" t="s">
        <v>111</v>
      </c>
      <c r="AF4" s="340" t="s">
        <v>109</v>
      </c>
      <c r="AG4" s="342" t="s">
        <v>112</v>
      </c>
      <c r="AH4" s="339" t="s">
        <v>113</v>
      </c>
      <c r="AI4" s="340" t="s">
        <v>99</v>
      </c>
      <c r="AJ4" s="341" t="s">
        <v>140</v>
      </c>
      <c r="AK4" s="340" t="s">
        <v>110</v>
      </c>
      <c r="AL4" s="341" t="s">
        <v>141</v>
      </c>
      <c r="AM4" s="340" t="s">
        <v>111</v>
      </c>
      <c r="AN4" s="340" t="s">
        <v>109</v>
      </c>
      <c r="AO4" s="342" t="s">
        <v>112</v>
      </c>
      <c r="AP4" s="339" t="s">
        <v>113</v>
      </c>
      <c r="AQ4" s="340" t="s">
        <v>99</v>
      </c>
      <c r="AR4" s="341" t="s">
        <v>140</v>
      </c>
      <c r="AS4" s="340" t="s">
        <v>110</v>
      </c>
      <c r="AT4" s="341" t="s">
        <v>141</v>
      </c>
      <c r="AU4" s="340" t="s">
        <v>111</v>
      </c>
      <c r="AV4" s="340" t="s">
        <v>109</v>
      </c>
      <c r="AW4" s="342" t="s">
        <v>112</v>
      </c>
      <c r="AX4" s="339" t="s">
        <v>113</v>
      </c>
      <c r="AY4" s="340" t="s">
        <v>99</v>
      </c>
      <c r="AZ4" s="341" t="s">
        <v>140</v>
      </c>
      <c r="BA4" s="340" t="s">
        <v>110</v>
      </c>
      <c r="BB4" s="341" t="s">
        <v>141</v>
      </c>
      <c r="BC4" s="340" t="s">
        <v>111</v>
      </c>
      <c r="BD4" s="340" t="s">
        <v>109</v>
      </c>
      <c r="BE4" s="342" t="s">
        <v>112</v>
      </c>
      <c r="BF4" s="339" t="s">
        <v>113</v>
      </c>
      <c r="BG4" s="340" t="s">
        <v>99</v>
      </c>
      <c r="BH4" s="341" t="s">
        <v>140</v>
      </c>
      <c r="BI4" s="340" t="s">
        <v>110</v>
      </c>
      <c r="BJ4" s="341" t="s">
        <v>141</v>
      </c>
      <c r="BK4" s="340" t="s">
        <v>111</v>
      </c>
      <c r="BL4" s="340" t="s">
        <v>109</v>
      </c>
      <c r="BM4" s="342" t="s">
        <v>112</v>
      </c>
      <c r="BN4" s="339" t="s">
        <v>113</v>
      </c>
      <c r="BO4" s="340" t="s">
        <v>99</v>
      </c>
      <c r="BP4" s="341" t="s">
        <v>140</v>
      </c>
      <c r="BQ4" s="340" t="s">
        <v>110</v>
      </c>
      <c r="BR4" s="341" t="s">
        <v>141</v>
      </c>
      <c r="BS4" s="340" t="s">
        <v>111</v>
      </c>
      <c r="BT4" s="340" t="s">
        <v>109</v>
      </c>
      <c r="BU4" s="342" t="s">
        <v>112</v>
      </c>
      <c r="BV4" s="339" t="s">
        <v>113</v>
      </c>
      <c r="BW4" s="340" t="s">
        <v>99</v>
      </c>
      <c r="BX4" s="341" t="s">
        <v>140</v>
      </c>
      <c r="BY4" s="340" t="s">
        <v>110</v>
      </c>
      <c r="BZ4" s="341" t="s">
        <v>141</v>
      </c>
      <c r="CA4" s="340" t="s">
        <v>111</v>
      </c>
      <c r="CB4" s="340" t="s">
        <v>109</v>
      </c>
      <c r="CC4" s="342" t="s">
        <v>112</v>
      </c>
      <c r="CD4" s="340" t="s">
        <v>106</v>
      </c>
      <c r="CE4" s="340" t="s">
        <v>107</v>
      </c>
      <c r="CF4" s="340" t="s">
        <v>108</v>
      </c>
      <c r="CG4" s="340" t="s">
        <v>100</v>
      </c>
      <c r="CH4" s="342" t="s">
        <v>101</v>
      </c>
      <c r="CI4" s="343" t="s">
        <v>103</v>
      </c>
    </row>
    <row r="5" spans="1:88" ht="11.25" customHeight="1" thickBot="1" x14ac:dyDescent="0.3">
      <c r="A5" s="151" t="s">
        <v>46</v>
      </c>
      <c r="B5" s="152" t="s">
        <v>64</v>
      </c>
      <c r="C5" s="153"/>
      <c r="D5" s="154" t="s">
        <v>65</v>
      </c>
      <c r="E5" s="153"/>
      <c r="F5" s="154" t="s">
        <v>65</v>
      </c>
      <c r="G5" s="153"/>
      <c r="H5" s="155"/>
      <c r="I5" s="155"/>
      <c r="J5" s="152" t="s">
        <v>64</v>
      </c>
      <c r="K5" s="153"/>
      <c r="L5" s="154" t="s">
        <v>65</v>
      </c>
      <c r="M5" s="153"/>
      <c r="N5" s="154" t="s">
        <v>65</v>
      </c>
      <c r="O5" s="153"/>
      <c r="P5" s="155"/>
      <c r="Q5" s="155"/>
      <c r="R5" s="152" t="s">
        <v>64</v>
      </c>
      <c r="S5" s="153"/>
      <c r="T5" s="154" t="s">
        <v>65</v>
      </c>
      <c r="U5" s="153"/>
      <c r="V5" s="154" t="s">
        <v>65</v>
      </c>
      <c r="W5" s="153"/>
      <c r="X5" s="155"/>
      <c r="Y5" s="155"/>
      <c r="Z5" s="152" t="s">
        <v>64</v>
      </c>
      <c r="AA5" s="153"/>
      <c r="AB5" s="154" t="s">
        <v>65</v>
      </c>
      <c r="AC5" s="153"/>
      <c r="AD5" s="154" t="s">
        <v>65</v>
      </c>
      <c r="AE5" s="153"/>
      <c r="AF5" s="155"/>
      <c r="AG5" s="155"/>
      <c r="AH5" s="152" t="s">
        <v>64</v>
      </c>
      <c r="AI5" s="153"/>
      <c r="AJ5" s="154" t="s">
        <v>65</v>
      </c>
      <c r="AK5" s="153"/>
      <c r="AL5" s="154" t="s">
        <v>65</v>
      </c>
      <c r="AM5" s="153"/>
      <c r="AN5" s="155"/>
      <c r="AO5" s="155"/>
      <c r="AP5" s="152" t="s">
        <v>64</v>
      </c>
      <c r="AQ5" s="153"/>
      <c r="AR5" s="154" t="s">
        <v>65</v>
      </c>
      <c r="AS5" s="153"/>
      <c r="AT5" s="154" t="s">
        <v>65</v>
      </c>
      <c r="AU5" s="153"/>
      <c r="AV5" s="155"/>
      <c r="AW5" s="155"/>
      <c r="AX5" s="152" t="s">
        <v>64</v>
      </c>
      <c r="AY5" s="153"/>
      <c r="AZ5" s="154" t="s">
        <v>65</v>
      </c>
      <c r="BA5" s="153"/>
      <c r="BB5" s="154" t="s">
        <v>65</v>
      </c>
      <c r="BC5" s="153"/>
      <c r="BD5" s="155"/>
      <c r="BE5" s="155"/>
      <c r="BF5" s="152" t="s">
        <v>64</v>
      </c>
      <c r="BG5" s="153"/>
      <c r="BH5" s="154" t="s">
        <v>65</v>
      </c>
      <c r="BI5" s="153"/>
      <c r="BJ5" s="154" t="s">
        <v>65</v>
      </c>
      <c r="BK5" s="153"/>
      <c r="BL5" s="155"/>
      <c r="BM5" s="155"/>
      <c r="BN5" s="152" t="s">
        <v>64</v>
      </c>
      <c r="BO5" s="153"/>
      <c r="BP5" s="154" t="s">
        <v>65</v>
      </c>
      <c r="BQ5" s="153"/>
      <c r="BR5" s="154" t="s">
        <v>65</v>
      </c>
      <c r="BS5" s="153"/>
      <c r="BT5" s="155"/>
      <c r="BU5" s="155"/>
      <c r="BV5" s="152" t="s">
        <v>64</v>
      </c>
      <c r="BW5" s="153"/>
      <c r="BX5" s="154" t="s">
        <v>65</v>
      </c>
      <c r="BY5" s="153"/>
      <c r="BZ5" s="154" t="s">
        <v>65</v>
      </c>
      <c r="CA5" s="153"/>
      <c r="CB5" s="155"/>
      <c r="CC5" s="155"/>
      <c r="CD5" s="153"/>
      <c r="CE5" s="153"/>
      <c r="CF5" s="153"/>
      <c r="CG5" s="155"/>
      <c r="CH5" s="155"/>
      <c r="CI5" s="151" t="s">
        <v>46</v>
      </c>
    </row>
    <row r="6" spans="1:88" s="361" customFormat="1" ht="11.25" customHeight="1" x14ac:dyDescent="0.25">
      <c r="A6" s="156" t="s">
        <v>47</v>
      </c>
      <c r="B6" s="157">
        <v>3.1240000000000001</v>
      </c>
      <c r="C6" s="158">
        <v>3</v>
      </c>
      <c r="D6" s="183">
        <v>33</v>
      </c>
      <c r="E6" s="158">
        <v>3</v>
      </c>
      <c r="F6" s="169">
        <v>1.206</v>
      </c>
      <c r="G6" s="158">
        <v>3</v>
      </c>
      <c r="H6" s="158">
        <v>9</v>
      </c>
      <c r="I6" s="161">
        <v>3</v>
      </c>
      <c r="J6" s="157">
        <v>0.129</v>
      </c>
      <c r="K6" s="158">
        <v>3</v>
      </c>
      <c r="L6" s="183">
        <v>8.4</v>
      </c>
      <c r="M6" s="158">
        <v>3</v>
      </c>
      <c r="N6" s="169">
        <v>7.3999999999999996E-2</v>
      </c>
      <c r="O6" s="158">
        <v>3</v>
      </c>
      <c r="P6" s="158">
        <v>9</v>
      </c>
      <c r="Q6" s="161">
        <v>3</v>
      </c>
      <c r="R6" s="157">
        <v>0.48499999999999999</v>
      </c>
      <c r="S6" s="158">
        <v>3</v>
      </c>
      <c r="T6" s="183">
        <v>17.399999999999999</v>
      </c>
      <c r="U6" s="158">
        <v>2</v>
      </c>
      <c r="V6" s="169">
        <v>0.30399999999999999</v>
      </c>
      <c r="W6" s="158">
        <v>2</v>
      </c>
      <c r="X6" s="158">
        <v>7</v>
      </c>
      <c r="Y6" s="161">
        <v>3</v>
      </c>
      <c r="Z6" s="157">
        <v>0.86</v>
      </c>
      <c r="AA6" s="158">
        <v>2</v>
      </c>
      <c r="AB6" s="183">
        <v>13.5</v>
      </c>
      <c r="AC6" s="158">
        <v>1</v>
      </c>
      <c r="AD6" s="169">
        <v>-8.5999999999999993E-2</v>
      </c>
      <c r="AE6" s="158">
        <v>3</v>
      </c>
      <c r="AF6" s="158">
        <v>6</v>
      </c>
      <c r="AG6" s="161">
        <v>2</v>
      </c>
      <c r="AH6" s="157">
        <v>0.51300000000000001</v>
      </c>
      <c r="AI6" s="158">
        <v>3</v>
      </c>
      <c r="AJ6" s="183">
        <v>6</v>
      </c>
      <c r="AK6" s="158">
        <v>1</v>
      </c>
      <c r="AL6" s="169">
        <v>-5.0000000000000001E-3</v>
      </c>
      <c r="AM6" s="158">
        <v>3</v>
      </c>
      <c r="AN6" s="158">
        <v>7</v>
      </c>
      <c r="AO6" s="161">
        <v>3</v>
      </c>
      <c r="AP6" s="157">
        <v>0.60599999999999998</v>
      </c>
      <c r="AQ6" s="158">
        <v>3</v>
      </c>
      <c r="AR6" s="183">
        <v>16.5</v>
      </c>
      <c r="AS6" s="158">
        <v>3</v>
      </c>
      <c r="AT6" s="169">
        <v>9.8079999999999998</v>
      </c>
      <c r="AU6" s="158">
        <v>1</v>
      </c>
      <c r="AV6" s="158">
        <v>7</v>
      </c>
      <c r="AW6" s="161">
        <v>2</v>
      </c>
      <c r="AX6" s="157">
        <v>0.23200000000000001</v>
      </c>
      <c r="AY6" s="158">
        <v>3</v>
      </c>
      <c r="AZ6" s="183">
        <v>11.7</v>
      </c>
      <c r="BA6" s="158">
        <v>1</v>
      </c>
      <c r="BB6" s="169">
        <v>1.7000000000000001E-2</v>
      </c>
      <c r="BC6" s="158">
        <v>2</v>
      </c>
      <c r="BD6" s="158">
        <v>6</v>
      </c>
      <c r="BE6" s="161">
        <v>2</v>
      </c>
      <c r="BF6" s="157">
        <v>1.2999999999999999E-2</v>
      </c>
      <c r="BG6" s="158">
        <v>3</v>
      </c>
      <c r="BH6" s="183">
        <v>19.2</v>
      </c>
      <c r="BI6" s="158">
        <v>3</v>
      </c>
      <c r="BJ6" s="169">
        <v>-4.8000000000000001E-2</v>
      </c>
      <c r="BK6" s="158">
        <v>2</v>
      </c>
      <c r="BL6" s="158">
        <v>8</v>
      </c>
      <c r="BM6" s="161">
        <v>3</v>
      </c>
      <c r="BN6" s="157">
        <v>-4.2000000000000003E-2</v>
      </c>
      <c r="BO6" s="158">
        <v>3</v>
      </c>
      <c r="BP6" s="183">
        <v>2.7</v>
      </c>
      <c r="BQ6" s="158">
        <v>3</v>
      </c>
      <c r="BR6" s="169">
        <v>5.0000000000000001E-3</v>
      </c>
      <c r="BS6" s="158">
        <v>3</v>
      </c>
      <c r="BT6" s="158">
        <v>9</v>
      </c>
      <c r="BU6" s="161">
        <v>3</v>
      </c>
      <c r="BV6" s="157">
        <v>0.21299999999999999</v>
      </c>
      <c r="BW6" s="158">
        <v>2</v>
      </c>
      <c r="BX6" s="183">
        <v>2.8</v>
      </c>
      <c r="BY6" s="158">
        <v>1</v>
      </c>
      <c r="BZ6" s="169">
        <v>-8.0000000000000002E-3</v>
      </c>
      <c r="CA6" s="158">
        <v>2</v>
      </c>
      <c r="CB6" s="158">
        <v>5</v>
      </c>
      <c r="CC6" s="161">
        <v>1</v>
      </c>
      <c r="CD6" s="162">
        <f>SUM(C6,K6,S6,AA6,AI6,AQ6,AY6,BG6,BO6,BW6)</f>
        <v>28</v>
      </c>
      <c r="CE6" s="158">
        <f>SUM(E6,M6,U6,AC6,AK6,AS6,BA6,BI6,BQ6,BY6)</f>
        <v>21</v>
      </c>
      <c r="CF6" s="158">
        <f>SUM(G6,O6,W6,AE6,AM6,AU6,BC6,BK6,BS6,CA6)</f>
        <v>24</v>
      </c>
      <c r="CG6" s="158">
        <f>SUM(CD6,CE6,CF6)</f>
        <v>73</v>
      </c>
      <c r="CH6" s="362">
        <f>RANK(CG6,CG6:CG8,1)</f>
        <v>3</v>
      </c>
      <c r="CI6" s="156" t="s">
        <v>47</v>
      </c>
      <c r="CJ6"/>
    </row>
    <row r="7" spans="1:88" s="361" customFormat="1" ht="11.25" customHeight="1" x14ac:dyDescent="0.25">
      <c r="A7" s="163" t="s">
        <v>48</v>
      </c>
      <c r="B7" s="157">
        <v>3.476</v>
      </c>
      <c r="C7" s="158">
        <v>1</v>
      </c>
      <c r="D7" s="183">
        <v>34.5</v>
      </c>
      <c r="E7" s="158">
        <v>2</v>
      </c>
      <c r="F7" s="187">
        <v>1.7310000000000001</v>
      </c>
      <c r="G7" s="158">
        <v>2</v>
      </c>
      <c r="H7" s="165">
        <v>5</v>
      </c>
      <c r="I7" s="161">
        <v>2</v>
      </c>
      <c r="J7" s="157">
        <v>0.14399999999999999</v>
      </c>
      <c r="K7" s="158">
        <v>2</v>
      </c>
      <c r="L7" s="183">
        <v>9</v>
      </c>
      <c r="M7" s="158">
        <v>1</v>
      </c>
      <c r="N7" s="187">
        <v>0.33700000000000002</v>
      </c>
      <c r="O7" s="158">
        <v>2</v>
      </c>
      <c r="P7" s="165">
        <v>5</v>
      </c>
      <c r="Q7" s="161">
        <v>2</v>
      </c>
      <c r="R7" s="157">
        <v>0.90800000000000003</v>
      </c>
      <c r="S7" s="158">
        <v>1</v>
      </c>
      <c r="T7" s="183">
        <v>17.100000000000001</v>
      </c>
      <c r="U7" s="158">
        <v>3</v>
      </c>
      <c r="V7" s="187">
        <v>0.48299999999999998</v>
      </c>
      <c r="W7" s="158">
        <v>1</v>
      </c>
      <c r="X7" s="165">
        <v>5</v>
      </c>
      <c r="Y7" s="161">
        <v>1</v>
      </c>
      <c r="Z7" s="157">
        <v>0.88900000000000001</v>
      </c>
      <c r="AA7" s="158">
        <v>1</v>
      </c>
      <c r="AB7" s="183">
        <v>13.5</v>
      </c>
      <c r="AC7" s="158">
        <v>1</v>
      </c>
      <c r="AD7" s="187">
        <v>0</v>
      </c>
      <c r="AE7" s="158">
        <v>2</v>
      </c>
      <c r="AF7" s="165">
        <v>4</v>
      </c>
      <c r="AG7" s="161">
        <v>1</v>
      </c>
      <c r="AH7" s="157">
        <v>0.52</v>
      </c>
      <c r="AI7" s="158">
        <v>1</v>
      </c>
      <c r="AJ7" s="183">
        <v>6</v>
      </c>
      <c r="AK7" s="158">
        <v>1</v>
      </c>
      <c r="AL7" s="187">
        <v>3.3000000000000002E-2</v>
      </c>
      <c r="AM7" s="158">
        <v>1</v>
      </c>
      <c r="AN7" s="165">
        <v>3</v>
      </c>
      <c r="AO7" s="161">
        <v>1</v>
      </c>
      <c r="AP7" s="157">
        <v>1.052</v>
      </c>
      <c r="AQ7" s="158">
        <v>1</v>
      </c>
      <c r="AR7" s="183">
        <v>18</v>
      </c>
      <c r="AS7" s="158">
        <v>1</v>
      </c>
      <c r="AT7" s="187">
        <v>3.294</v>
      </c>
      <c r="AU7" s="158">
        <v>2</v>
      </c>
      <c r="AV7" s="165">
        <v>4</v>
      </c>
      <c r="AW7" s="161">
        <v>1</v>
      </c>
      <c r="AX7" s="157">
        <v>0.51600000000000001</v>
      </c>
      <c r="AY7" s="158">
        <v>1</v>
      </c>
      <c r="AZ7" s="183">
        <v>11.7</v>
      </c>
      <c r="BA7" s="158">
        <v>1</v>
      </c>
      <c r="BB7" s="187">
        <v>0.83</v>
      </c>
      <c r="BC7" s="158">
        <v>1</v>
      </c>
      <c r="BD7" s="165">
        <v>3</v>
      </c>
      <c r="BE7" s="161">
        <v>1</v>
      </c>
      <c r="BF7" s="157">
        <v>0.48</v>
      </c>
      <c r="BG7" s="158">
        <v>1</v>
      </c>
      <c r="BH7" s="183">
        <v>21.3</v>
      </c>
      <c r="BI7" s="158">
        <v>1</v>
      </c>
      <c r="BJ7" s="187">
        <v>0.314</v>
      </c>
      <c r="BK7" s="158">
        <v>1</v>
      </c>
      <c r="BL7" s="165">
        <v>3</v>
      </c>
      <c r="BM7" s="161">
        <v>1</v>
      </c>
      <c r="BN7" s="157">
        <v>-0.04</v>
      </c>
      <c r="BO7" s="158">
        <v>2</v>
      </c>
      <c r="BP7" s="183">
        <v>2.9</v>
      </c>
      <c r="BQ7" s="158">
        <v>1</v>
      </c>
      <c r="BR7" s="187">
        <v>1.7000000000000001E-2</v>
      </c>
      <c r="BS7" s="158">
        <v>2</v>
      </c>
      <c r="BT7" s="165">
        <v>5</v>
      </c>
      <c r="BU7" s="161">
        <v>2</v>
      </c>
      <c r="BV7" s="157">
        <v>0.21</v>
      </c>
      <c r="BW7" s="158">
        <v>3</v>
      </c>
      <c r="BX7" s="183">
        <v>2</v>
      </c>
      <c r="BY7" s="158">
        <v>3</v>
      </c>
      <c r="BZ7" s="187">
        <v>0.11799999999999999</v>
      </c>
      <c r="CA7" s="158">
        <v>1</v>
      </c>
      <c r="CB7" s="165">
        <v>7</v>
      </c>
      <c r="CC7" s="161">
        <v>3</v>
      </c>
      <c r="CD7" s="162">
        <f t="shared" ref="CD7:CD8" si="0">SUM(C7,K7,S7,AA7,AI7,AQ7,AY7,BG7,BO7,BW7)</f>
        <v>14</v>
      </c>
      <c r="CE7" s="158">
        <f t="shared" ref="CE7:CE8" si="1">SUM(E7,M7,U7,AC7,AK7,AS7,BA7,BI7,BQ7,BY7)</f>
        <v>15</v>
      </c>
      <c r="CF7" s="165">
        <f t="shared" ref="CF7:CF8" si="2">SUM(G7,O7,W7,AE7,AM7,AU7,BC7,BK7,BS7,CA7)</f>
        <v>15</v>
      </c>
      <c r="CG7" s="401">
        <f t="shared" ref="CG7:CG8" si="3">SUM(CD7,CE7,CF7)</f>
        <v>44</v>
      </c>
      <c r="CH7" s="362">
        <f>RANK(CG7,CG6:CG8,1)</f>
        <v>1</v>
      </c>
      <c r="CI7" s="402" t="s">
        <v>48</v>
      </c>
    </row>
    <row r="8" spans="1:88" s="361" customFormat="1" ht="11.25" customHeight="1" thickBot="1" x14ac:dyDescent="0.3">
      <c r="A8" s="166" t="s">
        <v>49</v>
      </c>
      <c r="B8" s="167">
        <v>3.3410000000000002</v>
      </c>
      <c r="C8" s="168">
        <v>2</v>
      </c>
      <c r="D8" s="160">
        <v>36</v>
      </c>
      <c r="E8" s="168">
        <v>1</v>
      </c>
      <c r="F8" s="169">
        <v>1.7549999999999999</v>
      </c>
      <c r="G8" s="168">
        <v>1</v>
      </c>
      <c r="H8" s="170">
        <v>4</v>
      </c>
      <c r="I8" s="171">
        <v>1</v>
      </c>
      <c r="J8" s="167">
        <v>0.22</v>
      </c>
      <c r="K8" s="168">
        <v>1</v>
      </c>
      <c r="L8" s="160">
        <v>9</v>
      </c>
      <c r="M8" s="168">
        <v>1</v>
      </c>
      <c r="N8" s="169">
        <v>0.38800000000000001</v>
      </c>
      <c r="O8" s="168">
        <v>1</v>
      </c>
      <c r="P8" s="170">
        <v>3</v>
      </c>
      <c r="Q8" s="171">
        <v>1</v>
      </c>
      <c r="R8" s="167">
        <v>0.68899999999999995</v>
      </c>
      <c r="S8" s="168">
        <v>2</v>
      </c>
      <c r="T8" s="160">
        <v>18.3</v>
      </c>
      <c r="U8" s="168">
        <v>1</v>
      </c>
      <c r="V8" s="169">
        <v>0.17</v>
      </c>
      <c r="W8" s="168">
        <v>3</v>
      </c>
      <c r="X8" s="170">
        <v>6</v>
      </c>
      <c r="Y8" s="171">
        <v>2</v>
      </c>
      <c r="Z8" s="167">
        <v>0.78</v>
      </c>
      <c r="AA8" s="168">
        <v>3</v>
      </c>
      <c r="AB8" s="160">
        <v>12.9</v>
      </c>
      <c r="AC8" s="168">
        <v>3</v>
      </c>
      <c r="AD8" s="169">
        <v>4.0000000000000001E-3</v>
      </c>
      <c r="AE8" s="168">
        <v>1</v>
      </c>
      <c r="AF8" s="170">
        <v>7</v>
      </c>
      <c r="AG8" s="171">
        <v>3</v>
      </c>
      <c r="AH8" s="167">
        <v>0.51500000000000001</v>
      </c>
      <c r="AI8" s="168">
        <v>2</v>
      </c>
      <c r="AJ8" s="160">
        <v>6</v>
      </c>
      <c r="AK8" s="168">
        <v>1</v>
      </c>
      <c r="AL8" s="169">
        <v>8.0000000000000002E-3</v>
      </c>
      <c r="AM8" s="168">
        <v>2</v>
      </c>
      <c r="AN8" s="170">
        <v>5</v>
      </c>
      <c r="AO8" s="171">
        <v>2</v>
      </c>
      <c r="AP8" s="167">
        <v>0.66500000000000004</v>
      </c>
      <c r="AQ8" s="168">
        <v>2</v>
      </c>
      <c r="AR8" s="160">
        <v>17.100000000000001</v>
      </c>
      <c r="AS8" s="168">
        <v>2</v>
      </c>
      <c r="AT8" s="169">
        <v>1.4750000000000001</v>
      </c>
      <c r="AU8" s="168">
        <v>3</v>
      </c>
      <c r="AV8" s="170">
        <v>7</v>
      </c>
      <c r="AW8" s="171">
        <v>2</v>
      </c>
      <c r="AX8" s="167">
        <v>0.50700000000000001</v>
      </c>
      <c r="AY8" s="168">
        <v>2</v>
      </c>
      <c r="AZ8" s="160">
        <v>11.7</v>
      </c>
      <c r="BA8" s="168">
        <v>1</v>
      </c>
      <c r="BB8" s="169">
        <v>1.0999999999999999E-2</v>
      </c>
      <c r="BC8" s="168">
        <v>3</v>
      </c>
      <c r="BD8" s="170">
        <v>6</v>
      </c>
      <c r="BE8" s="171">
        <v>2</v>
      </c>
      <c r="BF8" s="167">
        <v>0.29699999999999999</v>
      </c>
      <c r="BG8" s="168">
        <v>2</v>
      </c>
      <c r="BH8" s="160">
        <v>20.7</v>
      </c>
      <c r="BI8" s="168">
        <v>2</v>
      </c>
      <c r="BJ8" s="169">
        <v>-0.17899999999999999</v>
      </c>
      <c r="BK8" s="168">
        <v>3</v>
      </c>
      <c r="BL8" s="170">
        <v>7</v>
      </c>
      <c r="BM8" s="171">
        <v>2</v>
      </c>
      <c r="BN8" s="167">
        <v>-3.7999999999999999E-2</v>
      </c>
      <c r="BO8" s="168">
        <v>1</v>
      </c>
      <c r="BP8" s="160">
        <v>2.8</v>
      </c>
      <c r="BQ8" s="168">
        <v>2</v>
      </c>
      <c r="BR8" s="169">
        <v>0.02</v>
      </c>
      <c r="BS8" s="168">
        <v>1</v>
      </c>
      <c r="BT8" s="170">
        <v>4</v>
      </c>
      <c r="BU8" s="171">
        <v>1</v>
      </c>
      <c r="BV8" s="167">
        <v>0.27100000000000002</v>
      </c>
      <c r="BW8" s="168">
        <v>1</v>
      </c>
      <c r="BX8" s="160">
        <v>2.5</v>
      </c>
      <c r="BY8" s="168">
        <v>2</v>
      </c>
      <c r="BZ8" s="169">
        <v>-5.8999999999999997E-2</v>
      </c>
      <c r="CA8" s="168">
        <v>3</v>
      </c>
      <c r="CB8" s="170">
        <v>6</v>
      </c>
      <c r="CC8" s="171">
        <v>2</v>
      </c>
      <c r="CD8" s="172">
        <f t="shared" si="0"/>
        <v>18</v>
      </c>
      <c r="CE8" s="170">
        <f t="shared" si="1"/>
        <v>16</v>
      </c>
      <c r="CF8" s="170">
        <f t="shared" si="2"/>
        <v>21</v>
      </c>
      <c r="CG8" s="170">
        <f t="shared" si="3"/>
        <v>55</v>
      </c>
      <c r="CH8" s="363">
        <f>RANK(CG8,CG6:CG8,1)</f>
        <v>2</v>
      </c>
      <c r="CI8" s="166" t="s">
        <v>49</v>
      </c>
    </row>
    <row r="9" spans="1:88" s="361" customFormat="1" ht="11.25" customHeight="1" thickBot="1" x14ac:dyDescent="0.3">
      <c r="A9" s="173" t="s">
        <v>50</v>
      </c>
      <c r="B9" s="174"/>
      <c r="C9" s="175"/>
      <c r="D9" s="177"/>
      <c r="E9" s="175"/>
      <c r="F9" s="176"/>
      <c r="G9" s="175"/>
      <c r="H9" s="178"/>
      <c r="I9" s="179"/>
      <c r="J9" s="174"/>
      <c r="K9" s="175"/>
      <c r="L9" s="177"/>
      <c r="M9" s="175"/>
      <c r="N9" s="176"/>
      <c r="O9" s="175"/>
      <c r="P9" s="178"/>
      <c r="Q9" s="179"/>
      <c r="R9" s="174"/>
      <c r="S9" s="175"/>
      <c r="T9" s="177"/>
      <c r="U9" s="175"/>
      <c r="V9" s="176"/>
      <c r="W9" s="175"/>
      <c r="X9" s="178"/>
      <c r="Y9" s="179"/>
      <c r="Z9" s="174"/>
      <c r="AA9" s="175"/>
      <c r="AB9" s="177"/>
      <c r="AC9" s="175"/>
      <c r="AD9" s="176"/>
      <c r="AE9" s="175"/>
      <c r="AF9" s="178"/>
      <c r="AG9" s="179"/>
      <c r="AH9" s="174"/>
      <c r="AI9" s="175"/>
      <c r="AJ9" s="177"/>
      <c r="AK9" s="175"/>
      <c r="AL9" s="176"/>
      <c r="AM9" s="175"/>
      <c r="AN9" s="178"/>
      <c r="AO9" s="179"/>
      <c r="AP9" s="174"/>
      <c r="AQ9" s="175"/>
      <c r="AR9" s="177"/>
      <c r="AS9" s="175"/>
      <c r="AT9" s="176"/>
      <c r="AU9" s="175"/>
      <c r="AV9" s="178"/>
      <c r="AW9" s="179"/>
      <c r="AX9" s="174"/>
      <c r="AY9" s="175"/>
      <c r="AZ9" s="177"/>
      <c r="BA9" s="175"/>
      <c r="BB9" s="176"/>
      <c r="BC9" s="175"/>
      <c r="BD9" s="178"/>
      <c r="BE9" s="179"/>
      <c r="BF9" s="174"/>
      <c r="BG9" s="175"/>
      <c r="BH9" s="177"/>
      <c r="BI9" s="175"/>
      <c r="BJ9" s="176"/>
      <c r="BK9" s="175"/>
      <c r="BL9" s="178"/>
      <c r="BM9" s="179"/>
      <c r="BN9" s="174"/>
      <c r="BO9" s="175"/>
      <c r="BP9" s="177"/>
      <c r="BQ9" s="175"/>
      <c r="BR9" s="176"/>
      <c r="BS9" s="175"/>
      <c r="BT9" s="178"/>
      <c r="BU9" s="179"/>
      <c r="BV9" s="174"/>
      <c r="BW9" s="175"/>
      <c r="BX9" s="177"/>
      <c r="BY9" s="175"/>
      <c r="BZ9" s="176"/>
      <c r="CA9" s="175"/>
      <c r="CB9" s="178"/>
      <c r="CC9" s="179"/>
      <c r="CD9" s="180"/>
      <c r="CE9" s="181"/>
      <c r="CF9" s="181"/>
      <c r="CG9" s="181"/>
      <c r="CH9" s="364"/>
      <c r="CI9" s="182" t="s">
        <v>50</v>
      </c>
    </row>
    <row r="10" spans="1:88" s="361" customFormat="1" ht="11.25" customHeight="1" x14ac:dyDescent="0.25">
      <c r="A10" s="156" t="s">
        <v>93</v>
      </c>
      <c r="B10" s="167">
        <v>3.3239999999999998</v>
      </c>
      <c r="C10" s="168">
        <v>3</v>
      </c>
      <c r="D10" s="160">
        <v>33.6</v>
      </c>
      <c r="E10" s="168">
        <v>4</v>
      </c>
      <c r="F10" s="169">
        <v>1.38</v>
      </c>
      <c r="G10" s="168">
        <v>4</v>
      </c>
      <c r="H10" s="170">
        <v>11</v>
      </c>
      <c r="I10" s="171">
        <v>4</v>
      </c>
      <c r="J10" s="167">
        <v>0.123</v>
      </c>
      <c r="K10" s="168">
        <v>4</v>
      </c>
      <c r="L10" s="160">
        <v>7.8</v>
      </c>
      <c r="M10" s="168">
        <v>5</v>
      </c>
      <c r="N10" s="169">
        <v>-0.59</v>
      </c>
      <c r="O10" s="168">
        <v>6</v>
      </c>
      <c r="P10" s="170">
        <v>15</v>
      </c>
      <c r="Q10" s="171">
        <v>5</v>
      </c>
      <c r="R10" s="167">
        <v>0.92400000000000004</v>
      </c>
      <c r="S10" s="168">
        <v>3</v>
      </c>
      <c r="T10" s="160">
        <v>18</v>
      </c>
      <c r="U10" s="168">
        <v>3</v>
      </c>
      <c r="V10" s="169">
        <v>1.7589999999999999</v>
      </c>
      <c r="W10" s="168">
        <v>1</v>
      </c>
      <c r="X10" s="170">
        <v>7</v>
      </c>
      <c r="Y10" s="171">
        <v>2</v>
      </c>
      <c r="Z10" s="167">
        <v>0.86199999999999999</v>
      </c>
      <c r="AA10" s="168">
        <v>2</v>
      </c>
      <c r="AB10" s="160">
        <v>13.8</v>
      </c>
      <c r="AC10" s="168">
        <v>3</v>
      </c>
      <c r="AD10" s="169">
        <v>-0.29799999999999999</v>
      </c>
      <c r="AE10" s="168">
        <v>4</v>
      </c>
      <c r="AF10" s="170">
        <v>9</v>
      </c>
      <c r="AG10" s="171">
        <v>2</v>
      </c>
      <c r="AH10" s="167">
        <v>0.50700000000000001</v>
      </c>
      <c r="AI10" s="168">
        <v>6</v>
      </c>
      <c r="AJ10" s="160">
        <v>6</v>
      </c>
      <c r="AK10" s="168">
        <v>1</v>
      </c>
      <c r="AL10" s="169">
        <v>2E-3</v>
      </c>
      <c r="AM10" s="168">
        <v>4</v>
      </c>
      <c r="AN10" s="170">
        <v>11</v>
      </c>
      <c r="AO10" s="171">
        <v>6</v>
      </c>
      <c r="AP10" s="167">
        <v>0.755</v>
      </c>
      <c r="AQ10" s="168">
        <v>6</v>
      </c>
      <c r="AR10" s="160">
        <v>15.6</v>
      </c>
      <c r="AS10" s="168">
        <v>6</v>
      </c>
      <c r="AT10" s="169">
        <v>-2.1190000000000002</v>
      </c>
      <c r="AU10" s="168">
        <v>6</v>
      </c>
      <c r="AV10" s="170">
        <v>18</v>
      </c>
      <c r="AW10" s="171">
        <v>6</v>
      </c>
      <c r="AX10" s="167">
        <v>0.51300000000000001</v>
      </c>
      <c r="AY10" s="168">
        <v>4</v>
      </c>
      <c r="AZ10" s="160">
        <v>12</v>
      </c>
      <c r="BA10" s="168">
        <v>1</v>
      </c>
      <c r="BB10" s="169">
        <v>0.20499999999999999</v>
      </c>
      <c r="BC10" s="168">
        <v>2</v>
      </c>
      <c r="BD10" s="170">
        <v>7</v>
      </c>
      <c r="BE10" s="171">
        <v>2</v>
      </c>
      <c r="BF10" s="167">
        <v>0.5</v>
      </c>
      <c r="BG10" s="168">
        <v>4</v>
      </c>
      <c r="BH10" s="160">
        <v>23.1</v>
      </c>
      <c r="BI10" s="168">
        <v>1</v>
      </c>
      <c r="BJ10" s="169">
        <v>0.21199999999999999</v>
      </c>
      <c r="BK10" s="168">
        <v>4</v>
      </c>
      <c r="BL10" s="170">
        <v>9</v>
      </c>
      <c r="BM10" s="171">
        <v>2</v>
      </c>
      <c r="BN10" s="167">
        <v>-3.6999999999999998E-2</v>
      </c>
      <c r="BO10" s="168">
        <v>3</v>
      </c>
      <c r="BP10" s="160">
        <v>3</v>
      </c>
      <c r="BQ10" s="168">
        <v>1</v>
      </c>
      <c r="BR10" s="169">
        <v>0</v>
      </c>
      <c r="BS10" s="168">
        <v>4</v>
      </c>
      <c r="BT10" s="170">
        <v>8</v>
      </c>
      <c r="BU10" s="171">
        <v>3</v>
      </c>
      <c r="BV10" s="167">
        <v>0.21</v>
      </c>
      <c r="BW10" s="168">
        <v>6</v>
      </c>
      <c r="BX10" s="160">
        <v>2.5</v>
      </c>
      <c r="BY10" s="168">
        <v>3</v>
      </c>
      <c r="BZ10" s="169">
        <v>0.11</v>
      </c>
      <c r="CA10" s="168">
        <v>1</v>
      </c>
      <c r="CB10" s="170">
        <v>10</v>
      </c>
      <c r="CC10" s="171">
        <v>4</v>
      </c>
      <c r="CD10" s="184">
        <f t="shared" ref="CD10:CD15" si="4">SUM(C10,K10,S10,AA10,AI10,AQ10,AY10,BG10,BO10,BW10)</f>
        <v>41</v>
      </c>
      <c r="CE10" s="165">
        <f t="shared" ref="CE10:CE15" si="5">SUM(E10,M10,U10,AC10,AK10,AS10,BA10,BI10,BQ10,BY10)</f>
        <v>28</v>
      </c>
      <c r="CF10" s="165">
        <f t="shared" ref="CF10:CF15" si="6">SUM(G10,O10,W10,AE10,AM10,AU10,BC10,BK10,BS10,CA10)</f>
        <v>36</v>
      </c>
      <c r="CG10" s="165">
        <f t="shared" ref="CG10:CG15" si="7">SUM(CD10,CE10,CF10)</f>
        <v>105</v>
      </c>
      <c r="CH10" s="362">
        <f>RANK(CG10,CG10:CG15,1)</f>
        <v>5</v>
      </c>
      <c r="CI10" s="156" t="s">
        <v>93</v>
      </c>
    </row>
    <row r="11" spans="1:88" s="361" customFormat="1" ht="11.25" customHeight="1" x14ac:dyDescent="0.25">
      <c r="A11" s="166" t="s">
        <v>51</v>
      </c>
      <c r="B11" s="185">
        <v>3.3260000000000001</v>
      </c>
      <c r="C11" s="186">
        <v>2</v>
      </c>
      <c r="D11" s="164">
        <v>35.4</v>
      </c>
      <c r="E11" s="186">
        <v>2</v>
      </c>
      <c r="F11" s="187">
        <v>2.2970000000000002</v>
      </c>
      <c r="G11" s="186">
        <v>1</v>
      </c>
      <c r="H11" s="188">
        <v>5</v>
      </c>
      <c r="I11" s="189">
        <v>1</v>
      </c>
      <c r="J11" s="185">
        <v>0.222</v>
      </c>
      <c r="K11" s="186">
        <v>2</v>
      </c>
      <c r="L11" s="164">
        <v>9</v>
      </c>
      <c r="M11" s="186">
        <v>1</v>
      </c>
      <c r="N11" s="187">
        <v>0.47399999999999998</v>
      </c>
      <c r="O11" s="186">
        <v>1</v>
      </c>
      <c r="P11" s="188">
        <v>4</v>
      </c>
      <c r="Q11" s="189">
        <v>1</v>
      </c>
      <c r="R11" s="185">
        <v>0.46800000000000003</v>
      </c>
      <c r="S11" s="186">
        <v>5</v>
      </c>
      <c r="T11" s="164">
        <v>18.3</v>
      </c>
      <c r="U11" s="186">
        <v>1</v>
      </c>
      <c r="V11" s="187">
        <v>-3.2000000000000001E-2</v>
      </c>
      <c r="W11" s="186">
        <v>5</v>
      </c>
      <c r="X11" s="188">
        <v>11</v>
      </c>
      <c r="Y11" s="189">
        <v>5</v>
      </c>
      <c r="Z11" s="185">
        <v>0.85</v>
      </c>
      <c r="AA11" s="186">
        <v>4</v>
      </c>
      <c r="AB11" s="164">
        <v>13.5</v>
      </c>
      <c r="AC11" s="186">
        <v>5</v>
      </c>
      <c r="AD11" s="187">
        <v>-3.2130000000000001</v>
      </c>
      <c r="AE11" s="186">
        <v>6</v>
      </c>
      <c r="AF11" s="188">
        <v>15</v>
      </c>
      <c r="AG11" s="189">
        <v>6</v>
      </c>
      <c r="AH11" s="185">
        <v>0.52800000000000002</v>
      </c>
      <c r="AI11" s="186">
        <v>1</v>
      </c>
      <c r="AJ11" s="164">
        <v>6</v>
      </c>
      <c r="AK11" s="186">
        <v>1</v>
      </c>
      <c r="AL11" s="187">
        <v>3.0000000000000001E-3</v>
      </c>
      <c r="AM11" s="186">
        <v>3</v>
      </c>
      <c r="AN11" s="188">
        <v>5</v>
      </c>
      <c r="AO11" s="189">
        <v>1</v>
      </c>
      <c r="AP11" s="185">
        <v>0.83699999999999997</v>
      </c>
      <c r="AQ11" s="186">
        <v>5</v>
      </c>
      <c r="AR11" s="164">
        <v>18</v>
      </c>
      <c r="AS11" s="186">
        <v>1</v>
      </c>
      <c r="AT11" s="187">
        <v>1.3149999999999999</v>
      </c>
      <c r="AU11" s="186">
        <v>2</v>
      </c>
      <c r="AV11" s="188">
        <v>8</v>
      </c>
      <c r="AW11" s="189">
        <v>2</v>
      </c>
      <c r="AX11" s="185">
        <v>0.54200000000000004</v>
      </c>
      <c r="AY11" s="186">
        <v>2</v>
      </c>
      <c r="AZ11" s="164">
        <v>12</v>
      </c>
      <c r="BA11" s="186">
        <v>1</v>
      </c>
      <c r="BB11" s="187">
        <v>0.154</v>
      </c>
      <c r="BC11" s="186">
        <v>4</v>
      </c>
      <c r="BD11" s="188">
        <v>7</v>
      </c>
      <c r="BE11" s="189">
        <v>2</v>
      </c>
      <c r="BF11" s="185">
        <v>0.54700000000000004</v>
      </c>
      <c r="BG11" s="186">
        <v>1</v>
      </c>
      <c r="BH11" s="164">
        <v>21.6</v>
      </c>
      <c r="BI11" s="186">
        <v>5</v>
      </c>
      <c r="BJ11" s="187">
        <v>1.468</v>
      </c>
      <c r="BK11" s="186">
        <v>1</v>
      </c>
      <c r="BL11" s="188">
        <v>7</v>
      </c>
      <c r="BM11" s="189">
        <v>1</v>
      </c>
      <c r="BN11" s="185">
        <v>-2.8000000000000001E-2</v>
      </c>
      <c r="BO11" s="186">
        <v>1</v>
      </c>
      <c r="BP11" s="164">
        <v>3</v>
      </c>
      <c r="BQ11" s="186">
        <v>1</v>
      </c>
      <c r="BR11" s="187">
        <v>3.3000000000000002E-2</v>
      </c>
      <c r="BS11" s="186">
        <v>1</v>
      </c>
      <c r="BT11" s="188">
        <v>3</v>
      </c>
      <c r="BU11" s="189">
        <v>1</v>
      </c>
      <c r="BV11" s="185">
        <v>0.26800000000000002</v>
      </c>
      <c r="BW11" s="186">
        <v>2</v>
      </c>
      <c r="BX11" s="164">
        <v>2.4</v>
      </c>
      <c r="BY11" s="186">
        <v>6</v>
      </c>
      <c r="BZ11" s="187">
        <v>9.1999999999999998E-2</v>
      </c>
      <c r="CA11" s="186">
        <v>2</v>
      </c>
      <c r="CB11" s="188">
        <v>10</v>
      </c>
      <c r="CC11" s="189">
        <v>4</v>
      </c>
      <c r="CD11" s="190">
        <f t="shared" si="4"/>
        <v>25</v>
      </c>
      <c r="CE11" s="191">
        <f t="shared" si="5"/>
        <v>24</v>
      </c>
      <c r="CF11" s="191">
        <f t="shared" si="6"/>
        <v>26</v>
      </c>
      <c r="CG11" s="403">
        <f t="shared" si="7"/>
        <v>75</v>
      </c>
      <c r="CH11" s="365">
        <f>RANK(CG11,CG10:CG15,1)</f>
        <v>1</v>
      </c>
      <c r="CI11" s="404" t="s">
        <v>51</v>
      </c>
    </row>
    <row r="12" spans="1:88" s="361" customFormat="1" ht="11.25" customHeight="1" x14ac:dyDescent="0.25">
      <c r="A12" s="192" t="s">
        <v>94</v>
      </c>
      <c r="B12" s="157">
        <v>3.1030000000000002</v>
      </c>
      <c r="C12" s="158">
        <v>6</v>
      </c>
      <c r="D12" s="183">
        <v>30.9</v>
      </c>
      <c r="E12" s="158">
        <v>6</v>
      </c>
      <c r="F12" s="159">
        <v>1.2310000000000001</v>
      </c>
      <c r="G12" s="158">
        <v>6</v>
      </c>
      <c r="H12" s="165">
        <v>18</v>
      </c>
      <c r="I12" s="161">
        <v>6</v>
      </c>
      <c r="J12" s="157">
        <v>0.23499999999999999</v>
      </c>
      <c r="K12" s="158">
        <v>1</v>
      </c>
      <c r="L12" s="183">
        <v>8.6999999999999993</v>
      </c>
      <c r="M12" s="158">
        <v>2</v>
      </c>
      <c r="N12" s="159">
        <v>0</v>
      </c>
      <c r="O12" s="158">
        <v>5</v>
      </c>
      <c r="P12" s="165">
        <v>8</v>
      </c>
      <c r="Q12" s="161">
        <v>3</v>
      </c>
      <c r="R12" s="157">
        <v>0.95599999999999996</v>
      </c>
      <c r="S12" s="158">
        <v>1</v>
      </c>
      <c r="T12" s="183">
        <v>18.3</v>
      </c>
      <c r="U12" s="158">
        <v>1</v>
      </c>
      <c r="V12" s="159">
        <v>0</v>
      </c>
      <c r="W12" s="158">
        <v>4</v>
      </c>
      <c r="X12" s="165">
        <v>6</v>
      </c>
      <c r="Y12" s="161">
        <v>1</v>
      </c>
      <c r="Z12" s="157">
        <v>0.87</v>
      </c>
      <c r="AA12" s="158">
        <v>1</v>
      </c>
      <c r="AB12" s="183">
        <v>14.1</v>
      </c>
      <c r="AC12" s="158">
        <v>2</v>
      </c>
      <c r="AD12" s="159">
        <v>0</v>
      </c>
      <c r="AE12" s="158">
        <v>2</v>
      </c>
      <c r="AF12" s="165">
        <v>5</v>
      </c>
      <c r="AG12" s="161">
        <v>1</v>
      </c>
      <c r="AH12" s="157">
        <v>0.52800000000000002</v>
      </c>
      <c r="AI12" s="158">
        <v>1</v>
      </c>
      <c r="AJ12" s="183">
        <v>6</v>
      </c>
      <c r="AK12" s="158">
        <v>1</v>
      </c>
      <c r="AL12" s="159">
        <v>0</v>
      </c>
      <c r="AM12" s="158">
        <v>6</v>
      </c>
      <c r="AN12" s="165">
        <v>8</v>
      </c>
      <c r="AO12" s="161">
        <v>4</v>
      </c>
      <c r="AP12" s="157">
        <v>0.84499999999999997</v>
      </c>
      <c r="AQ12" s="158">
        <v>4</v>
      </c>
      <c r="AR12" s="183">
        <v>17.7</v>
      </c>
      <c r="AS12" s="158">
        <v>2</v>
      </c>
      <c r="AT12" s="159">
        <v>0</v>
      </c>
      <c r="AU12" s="158">
        <v>5</v>
      </c>
      <c r="AV12" s="165">
        <v>11</v>
      </c>
      <c r="AW12" s="161">
        <v>4</v>
      </c>
      <c r="AX12" s="157">
        <v>0.45700000000000002</v>
      </c>
      <c r="AY12" s="158">
        <v>5</v>
      </c>
      <c r="AZ12" s="183">
        <v>11.7</v>
      </c>
      <c r="BA12" s="158">
        <v>4</v>
      </c>
      <c r="BB12" s="159">
        <v>0</v>
      </c>
      <c r="BC12" s="158">
        <v>6</v>
      </c>
      <c r="BD12" s="165">
        <v>15</v>
      </c>
      <c r="BE12" s="161">
        <v>5</v>
      </c>
      <c r="BF12" s="157">
        <v>0.505</v>
      </c>
      <c r="BG12" s="158">
        <v>3</v>
      </c>
      <c r="BH12" s="183">
        <v>22.2</v>
      </c>
      <c r="BI12" s="158">
        <v>2</v>
      </c>
      <c r="BJ12" s="159">
        <v>0</v>
      </c>
      <c r="BK12" s="158">
        <v>5</v>
      </c>
      <c r="BL12" s="165">
        <v>10</v>
      </c>
      <c r="BM12" s="161">
        <v>4</v>
      </c>
      <c r="BN12" s="157">
        <v>-3.5999999999999997E-2</v>
      </c>
      <c r="BO12" s="158">
        <v>2</v>
      </c>
      <c r="BP12" s="183">
        <v>3</v>
      </c>
      <c r="BQ12" s="158">
        <v>1</v>
      </c>
      <c r="BR12" s="159">
        <v>0</v>
      </c>
      <c r="BS12" s="158">
        <v>4</v>
      </c>
      <c r="BT12" s="165">
        <v>7</v>
      </c>
      <c r="BU12" s="161">
        <v>2</v>
      </c>
      <c r="BV12" s="157">
        <v>0.26800000000000002</v>
      </c>
      <c r="BW12" s="158">
        <v>2</v>
      </c>
      <c r="BX12" s="183">
        <v>2.5</v>
      </c>
      <c r="BY12" s="158">
        <v>3</v>
      </c>
      <c r="BZ12" s="159">
        <v>1.0999999999999999E-2</v>
      </c>
      <c r="CA12" s="158">
        <v>4</v>
      </c>
      <c r="CB12" s="165">
        <v>9</v>
      </c>
      <c r="CC12" s="161">
        <v>2</v>
      </c>
      <c r="CD12" s="193">
        <f t="shared" si="4"/>
        <v>26</v>
      </c>
      <c r="CE12" s="188">
        <f t="shared" si="5"/>
        <v>24</v>
      </c>
      <c r="CF12" s="188">
        <f t="shared" si="6"/>
        <v>47</v>
      </c>
      <c r="CG12" s="188">
        <f t="shared" si="7"/>
        <v>97</v>
      </c>
      <c r="CH12" s="366">
        <f>RANK(CG12,CG10:CG15,1)</f>
        <v>2</v>
      </c>
      <c r="CI12" s="192" t="s">
        <v>94</v>
      </c>
    </row>
    <row r="13" spans="1:88" s="361" customFormat="1" ht="11.25" customHeight="1" x14ac:dyDescent="0.25">
      <c r="A13" s="194" t="s">
        <v>95</v>
      </c>
      <c r="B13" s="167">
        <v>3.2639999999999998</v>
      </c>
      <c r="C13" s="168">
        <v>4</v>
      </c>
      <c r="D13" s="160">
        <v>33.9</v>
      </c>
      <c r="E13" s="168">
        <v>3</v>
      </c>
      <c r="F13" s="169">
        <v>1.9950000000000001</v>
      </c>
      <c r="G13" s="168">
        <v>2</v>
      </c>
      <c r="H13" s="170">
        <v>9</v>
      </c>
      <c r="I13" s="171">
        <v>3</v>
      </c>
      <c r="J13" s="167">
        <v>5.0999999999999997E-2</v>
      </c>
      <c r="K13" s="168">
        <v>5</v>
      </c>
      <c r="L13" s="160">
        <v>7.2</v>
      </c>
      <c r="M13" s="168">
        <v>6</v>
      </c>
      <c r="N13" s="169">
        <v>5.8999999999999997E-2</v>
      </c>
      <c r="O13" s="168">
        <v>4</v>
      </c>
      <c r="P13" s="170">
        <v>15</v>
      </c>
      <c r="Q13" s="171">
        <v>5</v>
      </c>
      <c r="R13" s="167">
        <v>0.92700000000000005</v>
      </c>
      <c r="S13" s="168">
        <v>2</v>
      </c>
      <c r="T13" s="160">
        <v>17.7</v>
      </c>
      <c r="U13" s="168">
        <v>5</v>
      </c>
      <c r="V13" s="169">
        <v>0.191</v>
      </c>
      <c r="W13" s="168">
        <v>3</v>
      </c>
      <c r="X13" s="170">
        <v>10</v>
      </c>
      <c r="Y13" s="171">
        <v>4</v>
      </c>
      <c r="Z13" s="167">
        <v>0.84899999999999998</v>
      </c>
      <c r="AA13" s="168">
        <v>5</v>
      </c>
      <c r="AB13" s="160">
        <v>13.8</v>
      </c>
      <c r="AC13" s="168">
        <v>3</v>
      </c>
      <c r="AD13" s="169">
        <v>-1.502</v>
      </c>
      <c r="AE13" s="168">
        <v>5</v>
      </c>
      <c r="AF13" s="170">
        <v>13</v>
      </c>
      <c r="AG13" s="171">
        <v>5</v>
      </c>
      <c r="AH13" s="167">
        <v>0.50900000000000001</v>
      </c>
      <c r="AI13" s="168">
        <v>5</v>
      </c>
      <c r="AJ13" s="160">
        <v>6</v>
      </c>
      <c r="AK13" s="168">
        <v>1</v>
      </c>
      <c r="AL13" s="169">
        <v>2E-3</v>
      </c>
      <c r="AM13" s="168">
        <v>4</v>
      </c>
      <c r="AN13" s="170">
        <v>10</v>
      </c>
      <c r="AO13" s="171">
        <v>5</v>
      </c>
      <c r="AP13" s="167">
        <v>0.90600000000000003</v>
      </c>
      <c r="AQ13" s="168">
        <v>3</v>
      </c>
      <c r="AR13" s="160">
        <v>17.399999999999999</v>
      </c>
      <c r="AS13" s="168">
        <v>3</v>
      </c>
      <c r="AT13" s="169">
        <v>1.069</v>
      </c>
      <c r="AU13" s="168">
        <v>3</v>
      </c>
      <c r="AV13" s="170">
        <v>9</v>
      </c>
      <c r="AW13" s="171">
        <v>3</v>
      </c>
      <c r="AX13" s="167">
        <v>0.54500000000000004</v>
      </c>
      <c r="AY13" s="168">
        <v>1</v>
      </c>
      <c r="AZ13" s="160">
        <v>12</v>
      </c>
      <c r="BA13" s="168">
        <v>1</v>
      </c>
      <c r="BB13" s="169">
        <v>0.17100000000000001</v>
      </c>
      <c r="BC13" s="168">
        <v>3</v>
      </c>
      <c r="BD13" s="170">
        <v>5</v>
      </c>
      <c r="BE13" s="171">
        <v>1</v>
      </c>
      <c r="BF13" s="167">
        <v>0.49199999999999999</v>
      </c>
      <c r="BG13" s="168">
        <v>5</v>
      </c>
      <c r="BH13" s="160">
        <v>22.2</v>
      </c>
      <c r="BI13" s="168">
        <v>2</v>
      </c>
      <c r="BJ13" s="169">
        <v>-9.8000000000000004E-2</v>
      </c>
      <c r="BK13" s="168">
        <v>6</v>
      </c>
      <c r="BL13" s="170">
        <v>13</v>
      </c>
      <c r="BM13" s="171">
        <v>5</v>
      </c>
      <c r="BN13" s="167">
        <v>-4.2000000000000003E-2</v>
      </c>
      <c r="BO13" s="168">
        <v>5</v>
      </c>
      <c r="BP13" s="160">
        <v>2.9</v>
      </c>
      <c r="BQ13" s="168">
        <v>4</v>
      </c>
      <c r="BR13" s="169">
        <v>1E-3</v>
      </c>
      <c r="BS13" s="168">
        <v>3</v>
      </c>
      <c r="BT13" s="170">
        <v>12</v>
      </c>
      <c r="BU13" s="171">
        <v>5</v>
      </c>
      <c r="BV13" s="167">
        <v>0.27200000000000002</v>
      </c>
      <c r="BW13" s="168">
        <v>1</v>
      </c>
      <c r="BX13" s="160">
        <v>2.6</v>
      </c>
      <c r="BY13" s="168">
        <v>2</v>
      </c>
      <c r="BZ13" s="169">
        <v>-0.01</v>
      </c>
      <c r="CA13" s="168">
        <v>5</v>
      </c>
      <c r="CB13" s="170">
        <v>8</v>
      </c>
      <c r="CC13" s="171">
        <v>1</v>
      </c>
      <c r="CD13" s="184">
        <f t="shared" si="4"/>
        <v>36</v>
      </c>
      <c r="CE13" s="165">
        <f t="shared" si="5"/>
        <v>30</v>
      </c>
      <c r="CF13" s="165">
        <f t="shared" si="6"/>
        <v>38</v>
      </c>
      <c r="CG13" s="165">
        <f t="shared" si="7"/>
        <v>104</v>
      </c>
      <c r="CH13" s="362">
        <f>RANK(CG13,CG10:CG15,1)</f>
        <v>4</v>
      </c>
      <c r="CI13" s="194" t="s">
        <v>95</v>
      </c>
    </row>
    <row r="14" spans="1:88" s="361" customFormat="1" ht="11.25" customHeight="1" x14ac:dyDescent="0.25">
      <c r="A14" s="192" t="s">
        <v>96</v>
      </c>
      <c r="B14" s="185">
        <v>3.218</v>
      </c>
      <c r="C14" s="186">
        <v>5</v>
      </c>
      <c r="D14" s="164">
        <v>33</v>
      </c>
      <c r="E14" s="186">
        <v>5</v>
      </c>
      <c r="F14" s="187">
        <v>1.8160000000000001</v>
      </c>
      <c r="G14" s="186">
        <v>3</v>
      </c>
      <c r="H14" s="188">
        <v>13</v>
      </c>
      <c r="I14" s="189">
        <v>5</v>
      </c>
      <c r="J14" s="185">
        <v>-4.4999999999999998E-2</v>
      </c>
      <c r="K14" s="186">
        <v>6</v>
      </c>
      <c r="L14" s="164">
        <v>8.6999999999999993</v>
      </c>
      <c r="M14" s="186">
        <v>2</v>
      </c>
      <c r="N14" s="187">
        <v>0.126</v>
      </c>
      <c r="O14" s="186">
        <v>3</v>
      </c>
      <c r="P14" s="188">
        <v>11</v>
      </c>
      <c r="Q14" s="189">
        <v>4</v>
      </c>
      <c r="R14" s="185">
        <v>0.872</v>
      </c>
      <c r="S14" s="186">
        <v>4</v>
      </c>
      <c r="T14" s="164">
        <v>18</v>
      </c>
      <c r="U14" s="186">
        <v>3</v>
      </c>
      <c r="V14" s="187">
        <v>0.23899999999999999</v>
      </c>
      <c r="W14" s="186">
        <v>2</v>
      </c>
      <c r="X14" s="188">
        <v>9</v>
      </c>
      <c r="Y14" s="189">
        <v>3</v>
      </c>
      <c r="Z14" s="185">
        <v>0.85499999999999998</v>
      </c>
      <c r="AA14" s="186">
        <v>3</v>
      </c>
      <c r="AB14" s="164">
        <v>12.9</v>
      </c>
      <c r="AC14" s="186">
        <v>6</v>
      </c>
      <c r="AD14" s="187">
        <v>4.8000000000000001E-2</v>
      </c>
      <c r="AE14" s="186">
        <v>1</v>
      </c>
      <c r="AF14" s="188">
        <v>10</v>
      </c>
      <c r="AG14" s="189">
        <v>3</v>
      </c>
      <c r="AH14" s="185">
        <v>0.52200000000000002</v>
      </c>
      <c r="AI14" s="186">
        <v>3</v>
      </c>
      <c r="AJ14" s="164">
        <v>6</v>
      </c>
      <c r="AK14" s="186">
        <v>1</v>
      </c>
      <c r="AL14" s="187">
        <v>5.0000000000000001E-3</v>
      </c>
      <c r="AM14" s="186">
        <v>2</v>
      </c>
      <c r="AN14" s="188">
        <v>6</v>
      </c>
      <c r="AO14" s="189">
        <v>3</v>
      </c>
      <c r="AP14" s="185">
        <v>0.998</v>
      </c>
      <c r="AQ14" s="186">
        <v>1</v>
      </c>
      <c r="AR14" s="164">
        <v>17.100000000000001</v>
      </c>
      <c r="AS14" s="186">
        <v>4</v>
      </c>
      <c r="AT14" s="187">
        <v>2.0390000000000001</v>
      </c>
      <c r="AU14" s="186">
        <v>1</v>
      </c>
      <c r="AV14" s="188">
        <v>6</v>
      </c>
      <c r="AW14" s="189">
        <v>1</v>
      </c>
      <c r="AX14" s="185">
        <v>0.434</v>
      </c>
      <c r="AY14" s="186">
        <v>6</v>
      </c>
      <c r="AZ14" s="164">
        <v>10.8</v>
      </c>
      <c r="BA14" s="186">
        <v>6</v>
      </c>
      <c r="BB14" s="187">
        <v>2.5000000000000001E-2</v>
      </c>
      <c r="BC14" s="186">
        <v>5</v>
      </c>
      <c r="BD14" s="188">
        <v>17</v>
      </c>
      <c r="BE14" s="189">
        <v>6</v>
      </c>
      <c r="BF14" s="185">
        <v>0.51600000000000001</v>
      </c>
      <c r="BG14" s="186">
        <v>2</v>
      </c>
      <c r="BH14" s="164">
        <v>21.6</v>
      </c>
      <c r="BI14" s="186">
        <v>5</v>
      </c>
      <c r="BJ14" s="187">
        <v>0.74299999999999999</v>
      </c>
      <c r="BK14" s="186">
        <v>2</v>
      </c>
      <c r="BL14" s="188">
        <v>9</v>
      </c>
      <c r="BM14" s="189">
        <v>2</v>
      </c>
      <c r="BN14" s="185">
        <v>-0.04</v>
      </c>
      <c r="BO14" s="186">
        <v>4</v>
      </c>
      <c r="BP14" s="164">
        <v>2.8</v>
      </c>
      <c r="BQ14" s="186">
        <v>5</v>
      </c>
      <c r="BR14" s="187">
        <v>8.9999999999999993E-3</v>
      </c>
      <c r="BS14" s="186">
        <v>2</v>
      </c>
      <c r="BT14" s="188">
        <v>11</v>
      </c>
      <c r="BU14" s="189">
        <v>4</v>
      </c>
      <c r="BV14" s="185">
        <v>0.26700000000000002</v>
      </c>
      <c r="BW14" s="186">
        <v>5</v>
      </c>
      <c r="BX14" s="164">
        <v>2.5</v>
      </c>
      <c r="BY14" s="186">
        <v>3</v>
      </c>
      <c r="BZ14" s="187">
        <v>3.7999999999999999E-2</v>
      </c>
      <c r="CA14" s="186">
        <v>3</v>
      </c>
      <c r="CB14" s="188">
        <v>11</v>
      </c>
      <c r="CC14" s="189">
        <v>6</v>
      </c>
      <c r="CD14" s="184">
        <f t="shared" si="4"/>
        <v>39</v>
      </c>
      <c r="CE14" s="165">
        <f t="shared" si="5"/>
        <v>40</v>
      </c>
      <c r="CF14" s="165">
        <f t="shared" si="6"/>
        <v>24</v>
      </c>
      <c r="CG14" s="165">
        <f t="shared" si="7"/>
        <v>103</v>
      </c>
      <c r="CH14" s="362">
        <f>RANK(CG14,CG10:CG15,1)</f>
        <v>3</v>
      </c>
      <c r="CI14" s="192" t="s">
        <v>96</v>
      </c>
    </row>
    <row r="15" spans="1:88" s="361" customFormat="1" ht="11.25" customHeight="1" thickBot="1" x14ac:dyDescent="0.3">
      <c r="A15" s="194" t="s">
        <v>97</v>
      </c>
      <c r="B15" s="167">
        <v>3.4089999999999998</v>
      </c>
      <c r="C15" s="168">
        <v>1</v>
      </c>
      <c r="D15" s="160">
        <v>36.9</v>
      </c>
      <c r="E15" s="168">
        <v>1</v>
      </c>
      <c r="F15" s="169">
        <v>1.262</v>
      </c>
      <c r="G15" s="168">
        <v>5</v>
      </c>
      <c r="H15" s="170">
        <v>7</v>
      </c>
      <c r="I15" s="171">
        <v>2</v>
      </c>
      <c r="J15" s="167">
        <v>0.126</v>
      </c>
      <c r="K15" s="168">
        <v>3</v>
      </c>
      <c r="L15" s="160">
        <v>8.6999999999999993</v>
      </c>
      <c r="M15" s="168">
        <v>2</v>
      </c>
      <c r="N15" s="169">
        <v>0.309</v>
      </c>
      <c r="O15" s="168">
        <v>2</v>
      </c>
      <c r="P15" s="170">
        <v>7</v>
      </c>
      <c r="Q15" s="171">
        <v>2</v>
      </c>
      <c r="R15" s="167">
        <v>0.255</v>
      </c>
      <c r="S15" s="168">
        <v>6</v>
      </c>
      <c r="T15" s="160">
        <v>17.7</v>
      </c>
      <c r="U15" s="168">
        <v>5</v>
      </c>
      <c r="V15" s="169">
        <v>-0.623</v>
      </c>
      <c r="W15" s="168">
        <v>6</v>
      </c>
      <c r="X15" s="170">
        <v>17</v>
      </c>
      <c r="Y15" s="171">
        <v>6</v>
      </c>
      <c r="Z15" s="167">
        <v>0.84699999999999998</v>
      </c>
      <c r="AA15" s="168">
        <v>6</v>
      </c>
      <c r="AB15" s="160">
        <v>14.4</v>
      </c>
      <c r="AC15" s="168">
        <v>1</v>
      </c>
      <c r="AD15" s="169">
        <v>-4.0000000000000001E-3</v>
      </c>
      <c r="AE15" s="168">
        <v>3</v>
      </c>
      <c r="AF15" s="170">
        <v>10</v>
      </c>
      <c r="AG15" s="171">
        <v>3</v>
      </c>
      <c r="AH15" s="167">
        <v>0.52200000000000002</v>
      </c>
      <c r="AI15" s="168">
        <v>3</v>
      </c>
      <c r="AJ15" s="160">
        <v>6</v>
      </c>
      <c r="AK15" s="168">
        <v>1</v>
      </c>
      <c r="AL15" s="169">
        <v>3.3000000000000002E-2</v>
      </c>
      <c r="AM15" s="168">
        <v>1</v>
      </c>
      <c r="AN15" s="170">
        <v>5</v>
      </c>
      <c r="AO15" s="171">
        <v>1</v>
      </c>
      <c r="AP15" s="167">
        <v>0.98099999999999998</v>
      </c>
      <c r="AQ15" s="168">
        <v>2</v>
      </c>
      <c r="AR15" s="160">
        <v>16.8</v>
      </c>
      <c r="AS15" s="168">
        <v>5</v>
      </c>
      <c r="AT15" s="169">
        <v>2.3E-2</v>
      </c>
      <c r="AU15" s="168">
        <v>4</v>
      </c>
      <c r="AV15" s="170">
        <v>11</v>
      </c>
      <c r="AW15" s="171">
        <v>4</v>
      </c>
      <c r="AX15" s="167">
        <v>0.52500000000000002</v>
      </c>
      <c r="AY15" s="168">
        <v>3</v>
      </c>
      <c r="AZ15" s="160">
        <v>11.4</v>
      </c>
      <c r="BA15" s="168">
        <v>5</v>
      </c>
      <c r="BB15" s="169">
        <v>0.37</v>
      </c>
      <c r="BC15" s="168">
        <v>1</v>
      </c>
      <c r="BD15" s="170">
        <v>9</v>
      </c>
      <c r="BE15" s="171">
        <v>4</v>
      </c>
      <c r="BF15" s="167">
        <v>0.47</v>
      </c>
      <c r="BG15" s="168">
        <v>6</v>
      </c>
      <c r="BH15" s="160">
        <v>21.9</v>
      </c>
      <c r="BI15" s="168">
        <v>4</v>
      </c>
      <c r="BJ15" s="169">
        <v>0.73899999999999999</v>
      </c>
      <c r="BK15" s="168">
        <v>3</v>
      </c>
      <c r="BL15" s="170">
        <v>13</v>
      </c>
      <c r="BM15" s="171">
        <v>5</v>
      </c>
      <c r="BN15" s="167">
        <v>-4.2999999999999997E-2</v>
      </c>
      <c r="BO15" s="168">
        <v>6</v>
      </c>
      <c r="BP15" s="160">
        <v>2.7</v>
      </c>
      <c r="BQ15" s="168">
        <v>6</v>
      </c>
      <c r="BR15" s="169">
        <v>-0.08</v>
      </c>
      <c r="BS15" s="168">
        <v>6</v>
      </c>
      <c r="BT15" s="170">
        <v>18</v>
      </c>
      <c r="BU15" s="171">
        <v>6</v>
      </c>
      <c r="BV15" s="167">
        <v>0.26800000000000002</v>
      </c>
      <c r="BW15" s="168">
        <v>2</v>
      </c>
      <c r="BX15" s="160">
        <v>2.7</v>
      </c>
      <c r="BY15" s="168">
        <v>1</v>
      </c>
      <c r="BZ15" s="169">
        <v>-0.17699999999999999</v>
      </c>
      <c r="CA15" s="168">
        <v>6</v>
      </c>
      <c r="CB15" s="170">
        <v>9</v>
      </c>
      <c r="CC15" s="171">
        <v>2</v>
      </c>
      <c r="CD15" s="195">
        <f t="shared" si="4"/>
        <v>38</v>
      </c>
      <c r="CE15" s="170">
        <f t="shared" si="5"/>
        <v>31</v>
      </c>
      <c r="CF15" s="170">
        <f t="shared" si="6"/>
        <v>37</v>
      </c>
      <c r="CG15" s="170">
        <f t="shared" si="7"/>
        <v>106</v>
      </c>
      <c r="CH15" s="363">
        <f>RANK(CG15,CG10:CG15,1)</f>
        <v>6</v>
      </c>
      <c r="CI15" s="194" t="s">
        <v>97</v>
      </c>
    </row>
    <row r="16" spans="1:88" s="361" customFormat="1" ht="11.25" customHeight="1" thickBot="1" x14ac:dyDescent="0.3">
      <c r="A16" s="173" t="s">
        <v>55</v>
      </c>
      <c r="B16" s="174"/>
      <c r="C16" s="175"/>
      <c r="D16" s="177"/>
      <c r="E16" s="175"/>
      <c r="F16" s="176"/>
      <c r="G16" s="175"/>
      <c r="H16" s="178"/>
      <c r="I16" s="179"/>
      <c r="J16" s="174"/>
      <c r="K16" s="175"/>
      <c r="L16" s="177"/>
      <c r="M16" s="175"/>
      <c r="N16" s="176"/>
      <c r="O16" s="175"/>
      <c r="P16" s="178"/>
      <c r="Q16" s="179"/>
      <c r="R16" s="174"/>
      <c r="S16" s="175"/>
      <c r="T16" s="177"/>
      <c r="U16" s="175"/>
      <c r="V16" s="176"/>
      <c r="W16" s="175"/>
      <c r="X16" s="178"/>
      <c r="Y16" s="179"/>
      <c r="Z16" s="174"/>
      <c r="AA16" s="175"/>
      <c r="AB16" s="177"/>
      <c r="AC16" s="175"/>
      <c r="AD16" s="176"/>
      <c r="AE16" s="175"/>
      <c r="AF16" s="178"/>
      <c r="AG16" s="179"/>
      <c r="AH16" s="174"/>
      <c r="AI16" s="175"/>
      <c r="AJ16" s="177"/>
      <c r="AK16" s="175"/>
      <c r="AL16" s="176"/>
      <c r="AM16" s="175"/>
      <c r="AN16" s="178"/>
      <c r="AO16" s="179"/>
      <c r="AP16" s="174"/>
      <c r="AQ16" s="175"/>
      <c r="AR16" s="177"/>
      <c r="AS16" s="175"/>
      <c r="AT16" s="176"/>
      <c r="AU16" s="175"/>
      <c r="AV16" s="178"/>
      <c r="AW16" s="179"/>
      <c r="AX16" s="174"/>
      <c r="AY16" s="175"/>
      <c r="AZ16" s="177"/>
      <c r="BA16" s="175"/>
      <c r="BB16" s="176"/>
      <c r="BC16" s="175"/>
      <c r="BD16" s="178"/>
      <c r="BE16" s="179"/>
      <c r="BF16" s="174"/>
      <c r="BG16" s="175"/>
      <c r="BH16" s="177"/>
      <c r="BI16" s="175"/>
      <c r="BJ16" s="176"/>
      <c r="BK16" s="175"/>
      <c r="BL16" s="178"/>
      <c r="BM16" s="179"/>
      <c r="BN16" s="174"/>
      <c r="BO16" s="175"/>
      <c r="BP16" s="177"/>
      <c r="BQ16" s="175"/>
      <c r="BR16" s="176"/>
      <c r="BS16" s="175"/>
      <c r="BT16" s="178"/>
      <c r="BU16" s="179"/>
      <c r="BV16" s="174"/>
      <c r="BW16" s="175"/>
      <c r="BX16" s="177"/>
      <c r="BY16" s="175"/>
      <c r="BZ16" s="176"/>
      <c r="CA16" s="175"/>
      <c r="CB16" s="178"/>
      <c r="CC16" s="179"/>
      <c r="CD16" s="180"/>
      <c r="CE16" s="181"/>
      <c r="CF16" s="181"/>
      <c r="CG16" s="181"/>
      <c r="CH16" s="364"/>
      <c r="CI16" s="182" t="s">
        <v>55</v>
      </c>
    </row>
    <row r="17" spans="1:87" s="361" customFormat="1" ht="11.25" customHeight="1" x14ac:dyDescent="0.25">
      <c r="A17" s="156" t="s">
        <v>58</v>
      </c>
      <c r="B17" s="167">
        <v>3.2069999999999999</v>
      </c>
      <c r="C17" s="168">
        <v>6</v>
      </c>
      <c r="D17" s="160">
        <v>31.8</v>
      </c>
      <c r="E17" s="168">
        <v>5</v>
      </c>
      <c r="F17" s="169">
        <v>1.609</v>
      </c>
      <c r="G17" s="168">
        <v>3</v>
      </c>
      <c r="H17" s="168">
        <v>14</v>
      </c>
      <c r="I17" s="171">
        <v>6</v>
      </c>
      <c r="J17" s="167">
        <v>-0.13700000000000001</v>
      </c>
      <c r="K17" s="168">
        <v>6</v>
      </c>
      <c r="L17" s="160">
        <v>8.1</v>
      </c>
      <c r="M17" s="168">
        <v>5</v>
      </c>
      <c r="N17" s="169">
        <v>8.9999999999999993E-3</v>
      </c>
      <c r="O17" s="168">
        <v>5</v>
      </c>
      <c r="P17" s="168">
        <v>16</v>
      </c>
      <c r="Q17" s="171">
        <v>6</v>
      </c>
      <c r="R17" s="167">
        <v>0.86599999999999999</v>
      </c>
      <c r="S17" s="168">
        <v>2</v>
      </c>
      <c r="T17" s="160">
        <v>18.600000000000001</v>
      </c>
      <c r="U17" s="168">
        <v>1</v>
      </c>
      <c r="V17" s="169">
        <v>0.22600000000000001</v>
      </c>
      <c r="W17" s="168">
        <v>3</v>
      </c>
      <c r="X17" s="168">
        <v>6</v>
      </c>
      <c r="Y17" s="171">
        <v>1</v>
      </c>
      <c r="Z17" s="167">
        <v>0.84699999999999998</v>
      </c>
      <c r="AA17" s="168">
        <v>6</v>
      </c>
      <c r="AB17" s="160">
        <v>13.8</v>
      </c>
      <c r="AC17" s="168">
        <v>1</v>
      </c>
      <c r="AD17" s="169">
        <v>-3.5000000000000003E-2</v>
      </c>
      <c r="AE17" s="168">
        <v>2</v>
      </c>
      <c r="AF17" s="168">
        <v>9</v>
      </c>
      <c r="AG17" s="171">
        <v>2</v>
      </c>
      <c r="AH17" s="167">
        <v>0.52100000000000002</v>
      </c>
      <c r="AI17" s="168">
        <v>3</v>
      </c>
      <c r="AJ17" s="160">
        <v>6</v>
      </c>
      <c r="AK17" s="168">
        <v>1</v>
      </c>
      <c r="AL17" s="169">
        <v>0.156</v>
      </c>
      <c r="AM17" s="168">
        <v>1</v>
      </c>
      <c r="AN17" s="168">
        <v>5</v>
      </c>
      <c r="AO17" s="171">
        <v>1</v>
      </c>
      <c r="AP17" s="167">
        <v>0.93500000000000005</v>
      </c>
      <c r="AQ17" s="168">
        <v>2</v>
      </c>
      <c r="AR17" s="160">
        <v>17.7</v>
      </c>
      <c r="AS17" s="168">
        <v>2</v>
      </c>
      <c r="AT17" s="169">
        <v>-1.7999999999999999E-2</v>
      </c>
      <c r="AU17" s="168">
        <v>5</v>
      </c>
      <c r="AV17" s="168">
        <v>9</v>
      </c>
      <c r="AW17" s="171">
        <v>3</v>
      </c>
      <c r="AX17" s="167">
        <v>0.59799999999999998</v>
      </c>
      <c r="AY17" s="168">
        <v>1</v>
      </c>
      <c r="AZ17" s="160">
        <v>11.7</v>
      </c>
      <c r="BA17" s="168">
        <v>3</v>
      </c>
      <c r="BB17" s="169">
        <v>0.76400000000000001</v>
      </c>
      <c r="BC17" s="168">
        <v>2</v>
      </c>
      <c r="BD17" s="168">
        <v>6</v>
      </c>
      <c r="BE17" s="171">
        <v>1</v>
      </c>
      <c r="BF17" s="167">
        <v>0.46400000000000002</v>
      </c>
      <c r="BG17" s="168">
        <v>4</v>
      </c>
      <c r="BH17" s="160">
        <v>21.6</v>
      </c>
      <c r="BI17" s="168">
        <v>2</v>
      </c>
      <c r="BJ17" s="169">
        <v>0.308</v>
      </c>
      <c r="BK17" s="168">
        <v>1</v>
      </c>
      <c r="BL17" s="168">
        <v>7</v>
      </c>
      <c r="BM17" s="171">
        <v>2</v>
      </c>
      <c r="BN17" s="167">
        <v>-4.1000000000000002E-2</v>
      </c>
      <c r="BO17" s="168">
        <v>1</v>
      </c>
      <c r="BP17" s="160">
        <v>3</v>
      </c>
      <c r="BQ17" s="168">
        <v>1</v>
      </c>
      <c r="BR17" s="169">
        <v>6.0000000000000001E-3</v>
      </c>
      <c r="BS17" s="168">
        <v>3</v>
      </c>
      <c r="BT17" s="168">
        <v>5</v>
      </c>
      <c r="BU17" s="171">
        <v>1</v>
      </c>
      <c r="BV17" s="167">
        <v>0.26800000000000002</v>
      </c>
      <c r="BW17" s="168">
        <v>3</v>
      </c>
      <c r="BX17" s="160">
        <v>2.4</v>
      </c>
      <c r="BY17" s="168">
        <v>3</v>
      </c>
      <c r="BZ17" s="169">
        <v>0</v>
      </c>
      <c r="CA17" s="168">
        <v>6</v>
      </c>
      <c r="CB17" s="168">
        <v>12</v>
      </c>
      <c r="CC17" s="171">
        <v>4</v>
      </c>
      <c r="CD17" s="162">
        <f t="shared" ref="CD17:CD22" si="8">SUM(C17,K17,S17,AA17,AI17,AQ17,AY17,BG17,BO17,BW17)</f>
        <v>34</v>
      </c>
      <c r="CE17" s="165">
        <f t="shared" ref="CE17:CE22" si="9">SUM(E17,M17,U17,AC17,AK17,AS17,BA17,BI17,BQ17,BY17)</f>
        <v>24</v>
      </c>
      <c r="CF17" s="165">
        <f t="shared" ref="CF17:CF22" si="10">SUM(G17,O17,W17,AE17,AM17,AU17,BC17,BK17,BS17,CA17)</f>
        <v>31</v>
      </c>
      <c r="CG17" s="405">
        <f t="shared" ref="CG17:CG22" si="11">SUM(CD17,CE17,CF17)</f>
        <v>89</v>
      </c>
      <c r="CH17" s="362">
        <f>RANK(CG17,CG17:CG22,1)</f>
        <v>1</v>
      </c>
      <c r="CI17" s="406" t="s">
        <v>58</v>
      </c>
    </row>
    <row r="18" spans="1:87" s="361" customFormat="1" ht="11.25" customHeight="1" x14ac:dyDescent="0.25">
      <c r="A18" s="166" t="s">
        <v>59</v>
      </c>
      <c r="B18" s="196">
        <v>3.3119999999999998</v>
      </c>
      <c r="C18" s="197">
        <v>2</v>
      </c>
      <c r="D18" s="199">
        <v>33.6</v>
      </c>
      <c r="E18" s="197">
        <v>2</v>
      </c>
      <c r="F18" s="198">
        <v>0.90400000000000003</v>
      </c>
      <c r="G18" s="197">
        <v>6</v>
      </c>
      <c r="H18" s="197">
        <v>10</v>
      </c>
      <c r="I18" s="200">
        <v>3</v>
      </c>
      <c r="J18" s="196">
        <v>0.19700000000000001</v>
      </c>
      <c r="K18" s="197">
        <v>2</v>
      </c>
      <c r="L18" s="199">
        <v>8.6999999999999993</v>
      </c>
      <c r="M18" s="197">
        <v>1</v>
      </c>
      <c r="N18" s="198">
        <v>0.152</v>
      </c>
      <c r="O18" s="197">
        <v>4</v>
      </c>
      <c r="P18" s="197">
        <v>7</v>
      </c>
      <c r="Q18" s="200">
        <v>2</v>
      </c>
      <c r="R18" s="196">
        <v>0.79400000000000004</v>
      </c>
      <c r="S18" s="197">
        <v>5</v>
      </c>
      <c r="T18" s="199">
        <v>18</v>
      </c>
      <c r="U18" s="197">
        <v>3</v>
      </c>
      <c r="V18" s="198">
        <v>-0.98299999999999998</v>
      </c>
      <c r="W18" s="197">
        <v>6</v>
      </c>
      <c r="X18" s="197">
        <v>14</v>
      </c>
      <c r="Y18" s="200">
        <v>5</v>
      </c>
      <c r="Z18" s="196">
        <v>0.84899999999999998</v>
      </c>
      <c r="AA18" s="197">
        <v>5</v>
      </c>
      <c r="AB18" s="199">
        <v>13.5</v>
      </c>
      <c r="AC18" s="197">
        <v>2</v>
      </c>
      <c r="AD18" s="198">
        <v>6.8000000000000005E-2</v>
      </c>
      <c r="AE18" s="197">
        <v>1</v>
      </c>
      <c r="AF18" s="197">
        <v>8</v>
      </c>
      <c r="AG18" s="200">
        <v>1</v>
      </c>
      <c r="AH18" s="196">
        <v>0.65800000000000003</v>
      </c>
      <c r="AI18" s="197">
        <v>1</v>
      </c>
      <c r="AJ18" s="199">
        <v>6</v>
      </c>
      <c r="AK18" s="197">
        <v>1</v>
      </c>
      <c r="AL18" s="198">
        <v>0</v>
      </c>
      <c r="AM18" s="197">
        <v>5</v>
      </c>
      <c r="AN18" s="197">
        <v>7</v>
      </c>
      <c r="AO18" s="200">
        <v>2</v>
      </c>
      <c r="AP18" s="196">
        <v>0.88700000000000001</v>
      </c>
      <c r="AQ18" s="197">
        <v>4</v>
      </c>
      <c r="AR18" s="199">
        <v>18</v>
      </c>
      <c r="AS18" s="197">
        <v>1</v>
      </c>
      <c r="AT18" s="198">
        <v>3.14</v>
      </c>
      <c r="AU18" s="197">
        <v>3</v>
      </c>
      <c r="AV18" s="197">
        <v>8</v>
      </c>
      <c r="AW18" s="200">
        <v>1</v>
      </c>
      <c r="AX18" s="196">
        <v>0.55000000000000004</v>
      </c>
      <c r="AY18" s="197">
        <v>3</v>
      </c>
      <c r="AZ18" s="199">
        <v>11.4</v>
      </c>
      <c r="BA18" s="197">
        <v>5</v>
      </c>
      <c r="BB18" s="198">
        <v>-2.1000000000000001E-2</v>
      </c>
      <c r="BC18" s="197">
        <v>6</v>
      </c>
      <c r="BD18" s="197">
        <v>14</v>
      </c>
      <c r="BE18" s="200">
        <v>5</v>
      </c>
      <c r="BF18" s="196">
        <v>0.49299999999999999</v>
      </c>
      <c r="BG18" s="197">
        <v>2</v>
      </c>
      <c r="BH18" s="199">
        <v>21.6</v>
      </c>
      <c r="BI18" s="197">
        <v>2</v>
      </c>
      <c r="BJ18" s="198">
        <v>0.14699999999999999</v>
      </c>
      <c r="BK18" s="197">
        <v>3</v>
      </c>
      <c r="BL18" s="197">
        <v>7</v>
      </c>
      <c r="BM18" s="200">
        <v>2</v>
      </c>
      <c r="BN18" s="196">
        <v>-5.2999999999999999E-2</v>
      </c>
      <c r="BO18" s="197">
        <v>6</v>
      </c>
      <c r="BP18" s="199">
        <v>2.8</v>
      </c>
      <c r="BQ18" s="197">
        <v>4</v>
      </c>
      <c r="BR18" s="198">
        <v>2.4E-2</v>
      </c>
      <c r="BS18" s="197">
        <v>1</v>
      </c>
      <c r="BT18" s="197">
        <v>11</v>
      </c>
      <c r="BU18" s="200">
        <v>5</v>
      </c>
      <c r="BV18" s="196">
        <v>0.21</v>
      </c>
      <c r="BW18" s="197">
        <v>6</v>
      </c>
      <c r="BX18" s="199">
        <v>2.2999999999999998</v>
      </c>
      <c r="BY18" s="197">
        <v>4</v>
      </c>
      <c r="BZ18" s="198">
        <v>6.6000000000000003E-2</v>
      </c>
      <c r="CA18" s="197">
        <v>4</v>
      </c>
      <c r="CB18" s="197">
        <v>14</v>
      </c>
      <c r="CC18" s="200">
        <v>6</v>
      </c>
      <c r="CD18" s="190">
        <f t="shared" si="8"/>
        <v>36</v>
      </c>
      <c r="CE18" s="201">
        <f t="shared" si="9"/>
        <v>25</v>
      </c>
      <c r="CF18" s="201">
        <f t="shared" si="10"/>
        <v>39</v>
      </c>
      <c r="CG18" s="201">
        <f t="shared" si="11"/>
        <v>100</v>
      </c>
      <c r="CH18" s="365">
        <f>RANK(CG18,CG17:CG22,1)</f>
        <v>4</v>
      </c>
      <c r="CI18" s="166" t="s">
        <v>59</v>
      </c>
    </row>
    <row r="19" spans="1:87" s="361" customFormat="1" ht="11.25" customHeight="1" x14ac:dyDescent="0.25">
      <c r="A19" s="192" t="s">
        <v>52</v>
      </c>
      <c r="B19" s="185">
        <v>3.25</v>
      </c>
      <c r="C19" s="186">
        <v>4</v>
      </c>
      <c r="D19" s="164">
        <v>33.9</v>
      </c>
      <c r="E19" s="186">
        <v>1</v>
      </c>
      <c r="F19" s="187">
        <v>2.081</v>
      </c>
      <c r="G19" s="186">
        <v>2</v>
      </c>
      <c r="H19" s="188">
        <v>7</v>
      </c>
      <c r="I19" s="189">
        <v>2</v>
      </c>
      <c r="J19" s="185">
        <v>0.25900000000000001</v>
      </c>
      <c r="K19" s="186">
        <v>1</v>
      </c>
      <c r="L19" s="164">
        <v>8.6999999999999993</v>
      </c>
      <c r="M19" s="186">
        <v>1</v>
      </c>
      <c r="N19" s="187">
        <v>0.32100000000000001</v>
      </c>
      <c r="O19" s="186">
        <v>1</v>
      </c>
      <c r="P19" s="188">
        <v>3</v>
      </c>
      <c r="Q19" s="189">
        <v>1</v>
      </c>
      <c r="R19" s="185">
        <v>0.91900000000000004</v>
      </c>
      <c r="S19" s="186">
        <v>1</v>
      </c>
      <c r="T19" s="164">
        <v>17.7</v>
      </c>
      <c r="U19" s="186">
        <v>5</v>
      </c>
      <c r="V19" s="187">
        <v>-0.19900000000000001</v>
      </c>
      <c r="W19" s="186">
        <v>5</v>
      </c>
      <c r="X19" s="188">
        <v>11</v>
      </c>
      <c r="Y19" s="189">
        <v>4</v>
      </c>
      <c r="Z19" s="185">
        <v>0.85099999999999998</v>
      </c>
      <c r="AA19" s="186">
        <v>4</v>
      </c>
      <c r="AB19" s="164">
        <v>13.5</v>
      </c>
      <c r="AC19" s="186">
        <v>2</v>
      </c>
      <c r="AD19" s="187">
        <v>-0.25</v>
      </c>
      <c r="AE19" s="186">
        <v>3</v>
      </c>
      <c r="AF19" s="188">
        <v>9</v>
      </c>
      <c r="AG19" s="189">
        <v>2</v>
      </c>
      <c r="AH19" s="185">
        <v>0.51800000000000002</v>
      </c>
      <c r="AI19" s="186">
        <v>4</v>
      </c>
      <c r="AJ19" s="164">
        <v>6</v>
      </c>
      <c r="AK19" s="186">
        <v>1</v>
      </c>
      <c r="AL19" s="187">
        <v>2.1000000000000001E-2</v>
      </c>
      <c r="AM19" s="186">
        <v>3</v>
      </c>
      <c r="AN19" s="188">
        <v>8</v>
      </c>
      <c r="AO19" s="189">
        <v>3</v>
      </c>
      <c r="AP19" s="185">
        <v>0.80200000000000005</v>
      </c>
      <c r="AQ19" s="186">
        <v>6</v>
      </c>
      <c r="AR19" s="164">
        <v>17.399999999999999</v>
      </c>
      <c r="AS19" s="186">
        <v>3</v>
      </c>
      <c r="AT19" s="187">
        <v>3.3559999999999999</v>
      </c>
      <c r="AU19" s="186">
        <v>2</v>
      </c>
      <c r="AV19" s="188">
        <v>11</v>
      </c>
      <c r="AW19" s="189">
        <v>4</v>
      </c>
      <c r="AX19" s="185">
        <v>0.56499999999999995</v>
      </c>
      <c r="AY19" s="186">
        <v>2</v>
      </c>
      <c r="AZ19" s="164">
        <v>12</v>
      </c>
      <c r="BA19" s="186">
        <v>1</v>
      </c>
      <c r="BB19" s="187">
        <v>0.47699999999999998</v>
      </c>
      <c r="BC19" s="186">
        <v>3</v>
      </c>
      <c r="BD19" s="188">
        <v>6</v>
      </c>
      <c r="BE19" s="189">
        <v>1</v>
      </c>
      <c r="BF19" s="185">
        <v>0.45900000000000002</v>
      </c>
      <c r="BG19" s="186">
        <v>5</v>
      </c>
      <c r="BH19" s="164">
        <v>20.7</v>
      </c>
      <c r="BI19" s="186">
        <v>4</v>
      </c>
      <c r="BJ19" s="187">
        <v>-1.7889999999999999</v>
      </c>
      <c r="BK19" s="186">
        <v>6</v>
      </c>
      <c r="BL19" s="188">
        <v>15</v>
      </c>
      <c r="BM19" s="189">
        <v>5</v>
      </c>
      <c r="BN19" s="185">
        <v>-4.5999999999999999E-2</v>
      </c>
      <c r="BO19" s="186">
        <v>5</v>
      </c>
      <c r="BP19" s="164">
        <v>2.7</v>
      </c>
      <c r="BQ19" s="186">
        <v>5</v>
      </c>
      <c r="BR19" s="187">
        <v>-1.2999999999999999E-2</v>
      </c>
      <c r="BS19" s="186">
        <v>6</v>
      </c>
      <c r="BT19" s="188">
        <v>16</v>
      </c>
      <c r="BU19" s="189">
        <v>6</v>
      </c>
      <c r="BV19" s="185">
        <v>0.27300000000000002</v>
      </c>
      <c r="BW19" s="186">
        <v>2</v>
      </c>
      <c r="BX19" s="164">
        <v>2.8</v>
      </c>
      <c r="BY19" s="186">
        <v>2</v>
      </c>
      <c r="BZ19" s="187">
        <v>7.6999999999999999E-2</v>
      </c>
      <c r="CA19" s="186">
        <v>2</v>
      </c>
      <c r="CB19" s="188">
        <v>6</v>
      </c>
      <c r="CC19" s="189">
        <v>1</v>
      </c>
      <c r="CD19" s="193">
        <f t="shared" si="8"/>
        <v>34</v>
      </c>
      <c r="CE19" s="188">
        <f t="shared" si="9"/>
        <v>25</v>
      </c>
      <c r="CF19" s="188">
        <f t="shared" si="10"/>
        <v>33</v>
      </c>
      <c r="CG19" s="188">
        <f t="shared" si="11"/>
        <v>92</v>
      </c>
      <c r="CH19" s="366">
        <f>RANK(CG19,CG17:CG22,1)</f>
        <v>2</v>
      </c>
      <c r="CI19" s="192" t="s">
        <v>52</v>
      </c>
    </row>
    <row r="20" spans="1:87" s="361" customFormat="1" ht="11.25" customHeight="1" x14ac:dyDescent="0.25">
      <c r="A20" s="194" t="s">
        <v>53</v>
      </c>
      <c r="B20" s="167">
        <v>3.3540000000000001</v>
      </c>
      <c r="C20" s="168">
        <v>1</v>
      </c>
      <c r="D20" s="160">
        <v>32.700000000000003</v>
      </c>
      <c r="E20" s="168">
        <v>4</v>
      </c>
      <c r="F20" s="169">
        <v>2.4529999999999998</v>
      </c>
      <c r="G20" s="168">
        <v>1</v>
      </c>
      <c r="H20" s="170">
        <v>6</v>
      </c>
      <c r="I20" s="171">
        <v>1</v>
      </c>
      <c r="J20" s="167">
        <v>0.16200000000000001</v>
      </c>
      <c r="K20" s="168">
        <v>3</v>
      </c>
      <c r="L20" s="160">
        <v>8.6999999999999993</v>
      </c>
      <c r="M20" s="168">
        <v>1</v>
      </c>
      <c r="N20" s="169">
        <v>0.16500000000000001</v>
      </c>
      <c r="O20" s="168">
        <v>3</v>
      </c>
      <c r="P20" s="170">
        <v>7</v>
      </c>
      <c r="Q20" s="171">
        <v>2</v>
      </c>
      <c r="R20" s="167">
        <v>0.81399999999999995</v>
      </c>
      <c r="S20" s="168">
        <v>4</v>
      </c>
      <c r="T20" s="160">
        <v>18.600000000000001</v>
      </c>
      <c r="U20" s="168">
        <v>1</v>
      </c>
      <c r="V20" s="169">
        <v>-9.5000000000000001E-2</v>
      </c>
      <c r="W20" s="168">
        <v>4</v>
      </c>
      <c r="X20" s="170">
        <v>9</v>
      </c>
      <c r="Y20" s="171">
        <v>3</v>
      </c>
      <c r="Z20" s="167">
        <v>0.85399999999999998</v>
      </c>
      <c r="AA20" s="168">
        <v>3</v>
      </c>
      <c r="AB20" s="160">
        <v>13.5</v>
      </c>
      <c r="AC20" s="168">
        <v>2</v>
      </c>
      <c r="AD20" s="169">
        <v>-0.27200000000000002</v>
      </c>
      <c r="AE20" s="168">
        <v>4</v>
      </c>
      <c r="AF20" s="170">
        <v>9</v>
      </c>
      <c r="AG20" s="171">
        <v>2</v>
      </c>
      <c r="AH20" s="167">
        <v>0.51</v>
      </c>
      <c r="AI20" s="168">
        <v>5</v>
      </c>
      <c r="AJ20" s="160">
        <v>6</v>
      </c>
      <c r="AK20" s="168">
        <v>1</v>
      </c>
      <c r="AL20" s="169">
        <v>3.3000000000000002E-2</v>
      </c>
      <c r="AM20" s="168">
        <v>2</v>
      </c>
      <c r="AN20" s="170">
        <v>8</v>
      </c>
      <c r="AO20" s="171">
        <v>3</v>
      </c>
      <c r="AP20" s="167">
        <v>0.81499999999999995</v>
      </c>
      <c r="AQ20" s="168">
        <v>5</v>
      </c>
      <c r="AR20" s="160">
        <v>16.2</v>
      </c>
      <c r="AS20" s="168">
        <v>6</v>
      </c>
      <c r="AT20" s="169">
        <v>7.0979999999999999</v>
      </c>
      <c r="AU20" s="168">
        <v>1</v>
      </c>
      <c r="AV20" s="170">
        <v>12</v>
      </c>
      <c r="AW20" s="171">
        <v>5</v>
      </c>
      <c r="AX20" s="167">
        <v>0.53600000000000003</v>
      </c>
      <c r="AY20" s="168">
        <v>5</v>
      </c>
      <c r="AZ20" s="160">
        <v>11.1</v>
      </c>
      <c r="BA20" s="168">
        <v>6</v>
      </c>
      <c r="BB20" s="169">
        <v>0.01</v>
      </c>
      <c r="BC20" s="168">
        <v>4</v>
      </c>
      <c r="BD20" s="170">
        <v>15</v>
      </c>
      <c r="BE20" s="171">
        <v>6</v>
      </c>
      <c r="BF20" s="167">
        <v>0.45800000000000002</v>
      </c>
      <c r="BG20" s="168">
        <v>6</v>
      </c>
      <c r="BH20" s="160">
        <v>20.100000000000001</v>
      </c>
      <c r="BI20" s="168">
        <v>6</v>
      </c>
      <c r="BJ20" s="169">
        <v>0.104</v>
      </c>
      <c r="BK20" s="168">
        <v>4</v>
      </c>
      <c r="BL20" s="170">
        <v>16</v>
      </c>
      <c r="BM20" s="171">
        <v>6</v>
      </c>
      <c r="BN20" s="167">
        <v>-4.4999999999999998E-2</v>
      </c>
      <c r="BO20" s="168">
        <v>3</v>
      </c>
      <c r="BP20" s="160">
        <v>2.7</v>
      </c>
      <c r="BQ20" s="168">
        <v>5</v>
      </c>
      <c r="BR20" s="169">
        <v>8.9999999999999993E-3</v>
      </c>
      <c r="BS20" s="168">
        <v>2</v>
      </c>
      <c r="BT20" s="170">
        <v>10</v>
      </c>
      <c r="BU20" s="171">
        <v>4</v>
      </c>
      <c r="BV20" s="167">
        <v>0.26600000000000001</v>
      </c>
      <c r="BW20" s="168">
        <v>4</v>
      </c>
      <c r="BX20" s="160">
        <v>2.2999999999999998</v>
      </c>
      <c r="BY20" s="168">
        <v>4</v>
      </c>
      <c r="BZ20" s="169">
        <v>6.9000000000000006E-2</v>
      </c>
      <c r="CA20" s="168">
        <v>3</v>
      </c>
      <c r="CB20" s="170">
        <v>11</v>
      </c>
      <c r="CC20" s="171">
        <v>3</v>
      </c>
      <c r="CD20" s="202">
        <f t="shared" si="8"/>
        <v>39</v>
      </c>
      <c r="CE20" s="170">
        <f t="shared" si="9"/>
        <v>36</v>
      </c>
      <c r="CF20" s="170">
        <f t="shared" si="10"/>
        <v>28</v>
      </c>
      <c r="CG20" s="170">
        <f t="shared" si="11"/>
        <v>103</v>
      </c>
      <c r="CH20" s="367">
        <f>RANK(CG20,CG17:CG22,1)</f>
        <v>5</v>
      </c>
      <c r="CI20" s="194" t="s">
        <v>53</v>
      </c>
    </row>
    <row r="21" spans="1:87" s="361" customFormat="1" ht="11.25" customHeight="1" x14ac:dyDescent="0.25">
      <c r="A21" s="192" t="s">
        <v>54</v>
      </c>
      <c r="B21" s="185">
        <v>3.2429999999999999</v>
      </c>
      <c r="C21" s="186">
        <v>5</v>
      </c>
      <c r="D21" s="164">
        <v>33.299999999999997</v>
      </c>
      <c r="E21" s="186">
        <v>3</v>
      </c>
      <c r="F21" s="187">
        <v>1.319</v>
      </c>
      <c r="G21" s="186">
        <v>5</v>
      </c>
      <c r="H21" s="188">
        <v>13</v>
      </c>
      <c r="I21" s="189">
        <v>4</v>
      </c>
      <c r="J21" s="185">
        <v>0.16200000000000001</v>
      </c>
      <c r="K21" s="186">
        <v>3</v>
      </c>
      <c r="L21" s="164">
        <v>8.4</v>
      </c>
      <c r="M21" s="186">
        <v>4</v>
      </c>
      <c r="N21" s="187">
        <v>-1.0999999999999999E-2</v>
      </c>
      <c r="O21" s="186">
        <v>6</v>
      </c>
      <c r="P21" s="188">
        <v>13</v>
      </c>
      <c r="Q21" s="189">
        <v>4</v>
      </c>
      <c r="R21" s="185">
        <v>0.54200000000000004</v>
      </c>
      <c r="S21" s="186">
        <v>6</v>
      </c>
      <c r="T21" s="164">
        <v>16.2</v>
      </c>
      <c r="U21" s="186">
        <v>6</v>
      </c>
      <c r="V21" s="187">
        <v>0.247</v>
      </c>
      <c r="W21" s="186">
        <v>2</v>
      </c>
      <c r="X21" s="188">
        <v>14</v>
      </c>
      <c r="Y21" s="189">
        <v>5</v>
      </c>
      <c r="Z21" s="185">
        <v>1.1719999999999999</v>
      </c>
      <c r="AA21" s="186">
        <v>1</v>
      </c>
      <c r="AB21" s="164">
        <v>13.5</v>
      </c>
      <c r="AC21" s="186">
        <v>2</v>
      </c>
      <c r="AD21" s="187">
        <v>-1.3320000000000001</v>
      </c>
      <c r="AE21" s="186">
        <v>6</v>
      </c>
      <c r="AF21" s="188">
        <v>9</v>
      </c>
      <c r="AG21" s="189">
        <v>2</v>
      </c>
      <c r="AH21" s="185">
        <v>0.52800000000000002</v>
      </c>
      <c r="AI21" s="186">
        <v>2</v>
      </c>
      <c r="AJ21" s="164">
        <v>6</v>
      </c>
      <c r="AK21" s="186">
        <v>1</v>
      </c>
      <c r="AL21" s="187">
        <v>-1.2999999999999999E-2</v>
      </c>
      <c r="AM21" s="186">
        <v>6</v>
      </c>
      <c r="AN21" s="188">
        <v>9</v>
      </c>
      <c r="AO21" s="189">
        <v>5</v>
      </c>
      <c r="AP21" s="185">
        <v>0.90300000000000002</v>
      </c>
      <c r="AQ21" s="186">
        <v>3</v>
      </c>
      <c r="AR21" s="164">
        <v>16.8</v>
      </c>
      <c r="AS21" s="186">
        <v>5</v>
      </c>
      <c r="AT21" s="187">
        <v>-0.98799999999999999</v>
      </c>
      <c r="AU21" s="186">
        <v>6</v>
      </c>
      <c r="AV21" s="188">
        <v>14</v>
      </c>
      <c r="AW21" s="189">
        <v>6</v>
      </c>
      <c r="AX21" s="185">
        <v>0.53100000000000003</v>
      </c>
      <c r="AY21" s="186">
        <v>6</v>
      </c>
      <c r="AZ21" s="164">
        <v>11.7</v>
      </c>
      <c r="BA21" s="186">
        <v>3</v>
      </c>
      <c r="BB21" s="187">
        <v>1.1120000000000001</v>
      </c>
      <c r="BC21" s="186">
        <v>1</v>
      </c>
      <c r="BD21" s="188">
        <v>10</v>
      </c>
      <c r="BE21" s="189">
        <v>3</v>
      </c>
      <c r="BF21" s="185">
        <v>0.48599999999999999</v>
      </c>
      <c r="BG21" s="186">
        <v>3</v>
      </c>
      <c r="BH21" s="164">
        <v>22.2</v>
      </c>
      <c r="BI21" s="186">
        <v>1</v>
      </c>
      <c r="BJ21" s="187">
        <v>0.19</v>
      </c>
      <c r="BK21" s="186">
        <v>2</v>
      </c>
      <c r="BL21" s="188">
        <v>6</v>
      </c>
      <c r="BM21" s="189">
        <v>1</v>
      </c>
      <c r="BN21" s="185">
        <v>-4.4999999999999998E-2</v>
      </c>
      <c r="BO21" s="186">
        <v>3</v>
      </c>
      <c r="BP21" s="164">
        <v>3</v>
      </c>
      <c r="BQ21" s="186">
        <v>1</v>
      </c>
      <c r="BR21" s="187">
        <v>1E-3</v>
      </c>
      <c r="BS21" s="186">
        <v>4</v>
      </c>
      <c r="BT21" s="188">
        <v>8</v>
      </c>
      <c r="BU21" s="189">
        <v>2</v>
      </c>
      <c r="BV21" s="185">
        <v>0.373</v>
      </c>
      <c r="BW21" s="186">
        <v>1</v>
      </c>
      <c r="BX21" s="164">
        <v>2.1</v>
      </c>
      <c r="BY21" s="186">
        <v>6</v>
      </c>
      <c r="BZ21" s="187">
        <v>1.7000000000000001E-2</v>
      </c>
      <c r="CA21" s="186">
        <v>5</v>
      </c>
      <c r="CB21" s="188">
        <v>12</v>
      </c>
      <c r="CC21" s="189">
        <v>4</v>
      </c>
      <c r="CD21" s="193">
        <f t="shared" si="8"/>
        <v>33</v>
      </c>
      <c r="CE21" s="188">
        <f t="shared" si="9"/>
        <v>32</v>
      </c>
      <c r="CF21" s="188">
        <f t="shared" si="10"/>
        <v>43</v>
      </c>
      <c r="CG21" s="188">
        <f t="shared" si="11"/>
        <v>108</v>
      </c>
      <c r="CH21" s="366">
        <f>RANK(CG21,CG17:CG22,1)</f>
        <v>6</v>
      </c>
      <c r="CI21" s="192" t="s">
        <v>54</v>
      </c>
    </row>
    <row r="22" spans="1:87" s="361" customFormat="1" ht="11.25" customHeight="1" thickBot="1" x14ac:dyDescent="0.3">
      <c r="A22" s="203" t="s">
        <v>62</v>
      </c>
      <c r="B22" s="204">
        <v>3.2890000000000001</v>
      </c>
      <c r="C22" s="205">
        <v>3</v>
      </c>
      <c r="D22" s="207">
        <v>31.5</v>
      </c>
      <c r="E22" s="205">
        <v>6</v>
      </c>
      <c r="F22" s="206">
        <v>1.46</v>
      </c>
      <c r="G22" s="205">
        <v>4</v>
      </c>
      <c r="H22" s="208">
        <v>13</v>
      </c>
      <c r="I22" s="209">
        <v>4</v>
      </c>
      <c r="J22" s="204">
        <v>6.7000000000000004E-2</v>
      </c>
      <c r="K22" s="205">
        <v>5</v>
      </c>
      <c r="L22" s="207">
        <v>7.5</v>
      </c>
      <c r="M22" s="205">
        <v>6</v>
      </c>
      <c r="N22" s="206">
        <v>0.224</v>
      </c>
      <c r="O22" s="205">
        <v>2</v>
      </c>
      <c r="P22" s="208">
        <v>13</v>
      </c>
      <c r="Q22" s="209">
        <v>4</v>
      </c>
      <c r="R22" s="204">
        <v>0.83599999999999997</v>
      </c>
      <c r="S22" s="205">
        <v>3</v>
      </c>
      <c r="T22" s="207">
        <v>18</v>
      </c>
      <c r="U22" s="205">
        <v>3</v>
      </c>
      <c r="V22" s="206">
        <v>0.85399999999999998</v>
      </c>
      <c r="W22" s="205">
        <v>1</v>
      </c>
      <c r="X22" s="208">
        <v>7</v>
      </c>
      <c r="Y22" s="209">
        <v>2</v>
      </c>
      <c r="Z22" s="204">
        <v>0.85499999999999998</v>
      </c>
      <c r="AA22" s="205">
        <v>2</v>
      </c>
      <c r="AB22" s="207">
        <v>13.5</v>
      </c>
      <c r="AC22" s="205">
        <v>2</v>
      </c>
      <c r="AD22" s="206">
        <v>-0.60099999999999998</v>
      </c>
      <c r="AE22" s="205">
        <v>5</v>
      </c>
      <c r="AF22" s="208">
        <v>9</v>
      </c>
      <c r="AG22" s="209">
        <v>2</v>
      </c>
      <c r="AH22" s="204">
        <v>0.51</v>
      </c>
      <c r="AI22" s="205">
        <v>5</v>
      </c>
      <c r="AJ22" s="207">
        <v>6</v>
      </c>
      <c r="AK22" s="205">
        <v>1</v>
      </c>
      <c r="AL22" s="206">
        <v>5.0000000000000001E-3</v>
      </c>
      <c r="AM22" s="205">
        <v>4</v>
      </c>
      <c r="AN22" s="208">
        <v>10</v>
      </c>
      <c r="AO22" s="209">
        <v>6</v>
      </c>
      <c r="AP22" s="204">
        <v>1.0229999999999999</v>
      </c>
      <c r="AQ22" s="205">
        <v>1</v>
      </c>
      <c r="AR22" s="207">
        <v>17.399999999999999</v>
      </c>
      <c r="AS22" s="205">
        <v>3</v>
      </c>
      <c r="AT22" s="206">
        <v>1.9359999999999999</v>
      </c>
      <c r="AU22" s="205">
        <v>4</v>
      </c>
      <c r="AV22" s="208">
        <v>8</v>
      </c>
      <c r="AW22" s="209">
        <v>1</v>
      </c>
      <c r="AX22" s="204">
        <v>0.53800000000000003</v>
      </c>
      <c r="AY22" s="205">
        <v>4</v>
      </c>
      <c r="AZ22" s="207">
        <v>12</v>
      </c>
      <c r="BA22" s="205">
        <v>1</v>
      </c>
      <c r="BB22" s="206">
        <v>0</v>
      </c>
      <c r="BC22" s="205">
        <v>5</v>
      </c>
      <c r="BD22" s="208">
        <v>10</v>
      </c>
      <c r="BE22" s="209">
        <v>3</v>
      </c>
      <c r="BF22" s="204">
        <v>0.50600000000000001</v>
      </c>
      <c r="BG22" s="205">
        <v>1</v>
      </c>
      <c r="BH22" s="207">
        <v>20.7</v>
      </c>
      <c r="BI22" s="205">
        <v>4</v>
      </c>
      <c r="BJ22" s="206">
        <v>-0.34899999999999998</v>
      </c>
      <c r="BK22" s="205">
        <v>5</v>
      </c>
      <c r="BL22" s="208">
        <v>10</v>
      </c>
      <c r="BM22" s="209">
        <v>4</v>
      </c>
      <c r="BN22" s="204">
        <v>-4.1000000000000002E-2</v>
      </c>
      <c r="BO22" s="205">
        <v>1</v>
      </c>
      <c r="BP22" s="207">
        <v>2.9</v>
      </c>
      <c r="BQ22" s="205">
        <v>3</v>
      </c>
      <c r="BR22" s="206">
        <v>1E-3</v>
      </c>
      <c r="BS22" s="205">
        <v>4</v>
      </c>
      <c r="BT22" s="208">
        <v>8</v>
      </c>
      <c r="BU22" s="209">
        <v>2</v>
      </c>
      <c r="BV22" s="204">
        <v>0.216</v>
      </c>
      <c r="BW22" s="205">
        <v>5</v>
      </c>
      <c r="BX22" s="207">
        <v>2.9</v>
      </c>
      <c r="BY22" s="205">
        <v>1</v>
      </c>
      <c r="BZ22" s="206">
        <v>0.14199999999999999</v>
      </c>
      <c r="CA22" s="205">
        <v>1</v>
      </c>
      <c r="CB22" s="208">
        <v>7</v>
      </c>
      <c r="CC22" s="209">
        <v>2</v>
      </c>
      <c r="CD22" s="210">
        <f t="shared" si="8"/>
        <v>30</v>
      </c>
      <c r="CE22" s="208">
        <f t="shared" si="9"/>
        <v>30</v>
      </c>
      <c r="CF22" s="208">
        <f t="shared" si="10"/>
        <v>35</v>
      </c>
      <c r="CG22" s="208">
        <f t="shared" si="11"/>
        <v>95</v>
      </c>
      <c r="CH22" s="368">
        <f>RANK(CG22,CG17:CG22,1)</f>
        <v>3</v>
      </c>
      <c r="CI22" s="156" t="s">
        <v>62</v>
      </c>
    </row>
    <row r="23" spans="1:87" s="361" customFormat="1" ht="11.25" customHeight="1" thickBot="1" x14ac:dyDescent="0.3">
      <c r="A23" s="173" t="s">
        <v>68</v>
      </c>
      <c r="B23" s="174"/>
      <c r="C23" s="175"/>
      <c r="D23" s="177"/>
      <c r="E23" s="175"/>
      <c r="F23" s="176"/>
      <c r="G23" s="175"/>
      <c r="H23" s="178"/>
      <c r="I23" s="179"/>
      <c r="J23" s="174"/>
      <c r="K23" s="175"/>
      <c r="L23" s="177"/>
      <c r="M23" s="175"/>
      <c r="N23" s="176"/>
      <c r="O23" s="175"/>
      <c r="P23" s="178"/>
      <c r="Q23" s="179"/>
      <c r="R23" s="174"/>
      <c r="S23" s="175"/>
      <c r="T23" s="177"/>
      <c r="U23" s="175"/>
      <c r="V23" s="176"/>
      <c r="W23" s="175"/>
      <c r="X23" s="178"/>
      <c r="Y23" s="179"/>
      <c r="Z23" s="174"/>
      <c r="AA23" s="175"/>
      <c r="AB23" s="177"/>
      <c r="AC23" s="175"/>
      <c r="AD23" s="176"/>
      <c r="AE23" s="175"/>
      <c r="AF23" s="178"/>
      <c r="AG23" s="179"/>
      <c r="AH23" s="174"/>
      <c r="AI23" s="175"/>
      <c r="AJ23" s="177"/>
      <c r="AK23" s="175"/>
      <c r="AL23" s="176"/>
      <c r="AM23" s="175"/>
      <c r="AN23" s="178"/>
      <c r="AO23" s="179"/>
      <c r="AP23" s="174"/>
      <c r="AQ23" s="175"/>
      <c r="AR23" s="177"/>
      <c r="AS23" s="175"/>
      <c r="AT23" s="176"/>
      <c r="AU23" s="175"/>
      <c r="AV23" s="178"/>
      <c r="AW23" s="179"/>
      <c r="AX23" s="174"/>
      <c r="AY23" s="175"/>
      <c r="AZ23" s="177"/>
      <c r="BA23" s="175"/>
      <c r="BB23" s="176"/>
      <c r="BC23" s="175"/>
      <c r="BD23" s="178"/>
      <c r="BE23" s="179"/>
      <c r="BF23" s="174"/>
      <c r="BG23" s="175"/>
      <c r="BH23" s="177"/>
      <c r="BI23" s="175"/>
      <c r="BJ23" s="176"/>
      <c r="BK23" s="175"/>
      <c r="BL23" s="178"/>
      <c r="BM23" s="179"/>
      <c r="BN23" s="174"/>
      <c r="BO23" s="175"/>
      <c r="BP23" s="177"/>
      <c r="BQ23" s="175"/>
      <c r="BR23" s="176"/>
      <c r="BS23" s="175"/>
      <c r="BT23" s="178"/>
      <c r="BU23" s="179"/>
      <c r="BV23" s="174"/>
      <c r="BW23" s="175"/>
      <c r="BX23" s="177"/>
      <c r="BY23" s="175"/>
      <c r="BZ23" s="176"/>
      <c r="CA23" s="175"/>
      <c r="CB23" s="178"/>
      <c r="CC23" s="179"/>
      <c r="CD23" s="180"/>
      <c r="CE23" s="181"/>
      <c r="CF23" s="181"/>
      <c r="CG23" s="181"/>
      <c r="CH23" s="364"/>
      <c r="CI23" s="182" t="s">
        <v>68</v>
      </c>
    </row>
    <row r="24" spans="1:87" s="361" customFormat="1" ht="11.25" customHeight="1" x14ac:dyDescent="0.25">
      <c r="A24" s="156" t="s">
        <v>56</v>
      </c>
      <c r="B24" s="211">
        <v>3.17</v>
      </c>
      <c r="C24" s="212">
        <v>4</v>
      </c>
      <c r="D24" s="214">
        <v>32.700000000000003</v>
      </c>
      <c r="E24" s="212">
        <v>2</v>
      </c>
      <c r="F24" s="213">
        <v>2.0819999999999999</v>
      </c>
      <c r="G24" s="212">
        <v>2</v>
      </c>
      <c r="H24" s="215">
        <v>8</v>
      </c>
      <c r="I24" s="216">
        <v>2</v>
      </c>
      <c r="J24" s="211">
        <v>0.251</v>
      </c>
      <c r="K24" s="212">
        <v>1</v>
      </c>
      <c r="L24" s="214">
        <v>8.4</v>
      </c>
      <c r="M24" s="212">
        <v>6</v>
      </c>
      <c r="N24" s="213">
        <v>-7.0000000000000001E-3</v>
      </c>
      <c r="O24" s="212">
        <v>6</v>
      </c>
      <c r="P24" s="215">
        <v>13</v>
      </c>
      <c r="Q24" s="216">
        <v>4</v>
      </c>
      <c r="R24" s="211">
        <v>0.89500000000000002</v>
      </c>
      <c r="S24" s="212">
        <v>3</v>
      </c>
      <c r="T24" s="214">
        <v>18.899999999999999</v>
      </c>
      <c r="U24" s="212">
        <v>2</v>
      </c>
      <c r="V24" s="213">
        <v>0.67300000000000004</v>
      </c>
      <c r="W24" s="212">
        <v>3</v>
      </c>
      <c r="X24" s="215">
        <v>8</v>
      </c>
      <c r="Y24" s="216">
        <v>3</v>
      </c>
      <c r="Z24" s="211">
        <v>0.86799999999999999</v>
      </c>
      <c r="AA24" s="212">
        <v>4</v>
      </c>
      <c r="AB24" s="214">
        <v>13.8</v>
      </c>
      <c r="AC24" s="212">
        <v>3</v>
      </c>
      <c r="AD24" s="213">
        <v>-0.44900000000000001</v>
      </c>
      <c r="AE24" s="212">
        <v>7</v>
      </c>
      <c r="AF24" s="215">
        <v>14</v>
      </c>
      <c r="AG24" s="216">
        <v>7</v>
      </c>
      <c r="AH24" s="211">
        <v>0.50600000000000001</v>
      </c>
      <c r="AI24" s="212">
        <v>5</v>
      </c>
      <c r="AJ24" s="214">
        <v>6</v>
      </c>
      <c r="AK24" s="212">
        <v>1</v>
      </c>
      <c r="AL24" s="213">
        <v>-1.4E-2</v>
      </c>
      <c r="AM24" s="212">
        <v>7</v>
      </c>
      <c r="AN24" s="215">
        <v>13</v>
      </c>
      <c r="AO24" s="216">
        <v>7</v>
      </c>
      <c r="AP24" s="211">
        <v>1.03</v>
      </c>
      <c r="AQ24" s="212">
        <v>1</v>
      </c>
      <c r="AR24" s="214">
        <v>18</v>
      </c>
      <c r="AS24" s="212">
        <v>1</v>
      </c>
      <c r="AT24" s="213">
        <v>1.869</v>
      </c>
      <c r="AU24" s="212">
        <v>6</v>
      </c>
      <c r="AV24" s="215">
        <v>8</v>
      </c>
      <c r="AW24" s="216">
        <v>2</v>
      </c>
      <c r="AX24" s="211">
        <v>0.51100000000000001</v>
      </c>
      <c r="AY24" s="212">
        <v>4</v>
      </c>
      <c r="AZ24" s="214">
        <v>12</v>
      </c>
      <c r="BA24" s="212">
        <v>1</v>
      </c>
      <c r="BB24" s="213">
        <v>8.8999999999999996E-2</v>
      </c>
      <c r="BC24" s="212">
        <v>5</v>
      </c>
      <c r="BD24" s="215">
        <v>10</v>
      </c>
      <c r="BE24" s="216">
        <v>3</v>
      </c>
      <c r="BF24" s="211">
        <v>0.5</v>
      </c>
      <c r="BG24" s="212">
        <v>1</v>
      </c>
      <c r="BH24" s="214">
        <v>20.7</v>
      </c>
      <c r="BI24" s="212">
        <v>5</v>
      </c>
      <c r="BJ24" s="213">
        <v>-1.085</v>
      </c>
      <c r="BK24" s="212">
        <v>7</v>
      </c>
      <c r="BL24" s="215">
        <v>13</v>
      </c>
      <c r="BM24" s="216">
        <v>4</v>
      </c>
      <c r="BN24" s="211">
        <v>-3.6999999999999998E-2</v>
      </c>
      <c r="BO24" s="212">
        <v>1</v>
      </c>
      <c r="BP24" s="214">
        <v>2.9</v>
      </c>
      <c r="BQ24" s="212">
        <v>2</v>
      </c>
      <c r="BR24" s="213">
        <v>-1.2999999999999999E-2</v>
      </c>
      <c r="BS24" s="212">
        <v>6</v>
      </c>
      <c r="BT24" s="215">
        <v>9</v>
      </c>
      <c r="BU24" s="216">
        <v>1</v>
      </c>
      <c r="BV24" s="211">
        <v>0.27400000000000002</v>
      </c>
      <c r="BW24" s="212">
        <v>1</v>
      </c>
      <c r="BX24" s="214">
        <v>2.9</v>
      </c>
      <c r="BY24" s="212">
        <v>1</v>
      </c>
      <c r="BZ24" s="213">
        <v>-1.7999999999999999E-2</v>
      </c>
      <c r="CA24" s="212">
        <v>6</v>
      </c>
      <c r="CB24" s="215">
        <v>8</v>
      </c>
      <c r="CC24" s="216">
        <v>1</v>
      </c>
      <c r="CD24" s="162">
        <f t="shared" ref="CD24:CD30" si="12">SUM(C24,K24,S24,AA24,AI24,AQ24,AY24,BG24,BO24,BW24)</f>
        <v>25</v>
      </c>
      <c r="CE24" s="165">
        <f t="shared" ref="CE24:CE30" si="13">SUM(E24,M24,U24,AC24,AK24,AS24,BA24,BI24,BQ24,BY24)</f>
        <v>24</v>
      </c>
      <c r="CF24" s="165">
        <f t="shared" ref="CF24:CF30" si="14">SUM(G24,O24,W24,AE24,AM24,AU24,BC24,BK24,BS24,CA24)</f>
        <v>55</v>
      </c>
      <c r="CG24" s="165">
        <f t="shared" ref="CG24:CG30" si="15">SUM(CD24,CE24,CF24)</f>
        <v>104</v>
      </c>
      <c r="CH24" s="362">
        <f>RANK(CG24,CG24:CG30,1)</f>
        <v>2</v>
      </c>
      <c r="CI24" s="156" t="s">
        <v>56</v>
      </c>
    </row>
    <row r="25" spans="1:87" s="361" customFormat="1" ht="11.25" customHeight="1" x14ac:dyDescent="0.25">
      <c r="A25" s="166" t="s">
        <v>57</v>
      </c>
      <c r="B25" s="196">
        <v>3.113</v>
      </c>
      <c r="C25" s="197">
        <v>7</v>
      </c>
      <c r="D25" s="199">
        <v>30.9</v>
      </c>
      <c r="E25" s="197">
        <v>6</v>
      </c>
      <c r="F25" s="198">
        <v>0.29599999999999999</v>
      </c>
      <c r="G25" s="197">
        <v>7</v>
      </c>
      <c r="H25" s="217">
        <v>20</v>
      </c>
      <c r="I25" s="200">
        <v>7</v>
      </c>
      <c r="J25" s="196">
        <v>0.185</v>
      </c>
      <c r="K25" s="197">
        <v>4</v>
      </c>
      <c r="L25" s="199">
        <v>9</v>
      </c>
      <c r="M25" s="197">
        <v>1</v>
      </c>
      <c r="N25" s="198">
        <v>0.62</v>
      </c>
      <c r="O25" s="197">
        <v>1</v>
      </c>
      <c r="P25" s="217">
        <v>6</v>
      </c>
      <c r="Q25" s="200">
        <v>1</v>
      </c>
      <c r="R25" s="196">
        <v>0.998</v>
      </c>
      <c r="S25" s="197">
        <v>2</v>
      </c>
      <c r="T25" s="199">
        <v>19.2</v>
      </c>
      <c r="U25" s="197">
        <v>1</v>
      </c>
      <c r="V25" s="198">
        <v>1.9239999999999999</v>
      </c>
      <c r="W25" s="197">
        <v>1</v>
      </c>
      <c r="X25" s="217">
        <v>4</v>
      </c>
      <c r="Y25" s="200">
        <v>1</v>
      </c>
      <c r="Z25" s="196">
        <v>0.89</v>
      </c>
      <c r="AA25" s="197">
        <v>1</v>
      </c>
      <c r="AB25" s="199">
        <v>13.5</v>
      </c>
      <c r="AC25" s="197">
        <v>6</v>
      </c>
      <c r="AD25" s="198">
        <v>-0.3</v>
      </c>
      <c r="AE25" s="197">
        <v>4</v>
      </c>
      <c r="AF25" s="217">
        <v>11</v>
      </c>
      <c r="AG25" s="200">
        <v>4</v>
      </c>
      <c r="AH25" s="196">
        <v>0.52600000000000002</v>
      </c>
      <c r="AI25" s="197">
        <v>3</v>
      </c>
      <c r="AJ25" s="199">
        <v>6</v>
      </c>
      <c r="AK25" s="197">
        <v>1</v>
      </c>
      <c r="AL25" s="198">
        <v>9.5000000000000001E-2</v>
      </c>
      <c r="AM25" s="197">
        <v>2</v>
      </c>
      <c r="AN25" s="217">
        <v>6</v>
      </c>
      <c r="AO25" s="200">
        <v>2</v>
      </c>
      <c r="AP25" s="196">
        <v>0.73199999999999998</v>
      </c>
      <c r="AQ25" s="197">
        <v>6</v>
      </c>
      <c r="AR25" s="199">
        <v>17.100000000000001</v>
      </c>
      <c r="AS25" s="197">
        <v>6</v>
      </c>
      <c r="AT25" s="198">
        <v>0.307</v>
      </c>
      <c r="AU25" s="197">
        <v>7</v>
      </c>
      <c r="AV25" s="217">
        <v>19</v>
      </c>
      <c r="AW25" s="200">
        <v>7</v>
      </c>
      <c r="AX25" s="196">
        <v>0.499</v>
      </c>
      <c r="AY25" s="197">
        <v>5</v>
      </c>
      <c r="AZ25" s="199">
        <v>11.7</v>
      </c>
      <c r="BA25" s="197">
        <v>4</v>
      </c>
      <c r="BB25" s="198">
        <v>0.20699999999999999</v>
      </c>
      <c r="BC25" s="197">
        <v>4</v>
      </c>
      <c r="BD25" s="217">
        <v>13</v>
      </c>
      <c r="BE25" s="200">
        <v>5</v>
      </c>
      <c r="BF25" s="196">
        <v>0.48799999999999999</v>
      </c>
      <c r="BG25" s="197">
        <v>4</v>
      </c>
      <c r="BH25" s="199">
        <v>22.2</v>
      </c>
      <c r="BI25" s="197">
        <v>2</v>
      </c>
      <c r="BJ25" s="198">
        <v>0.73099999999999998</v>
      </c>
      <c r="BK25" s="197">
        <v>1</v>
      </c>
      <c r="BL25" s="217">
        <v>7</v>
      </c>
      <c r="BM25" s="200">
        <v>1</v>
      </c>
      <c r="BN25" s="196">
        <v>-4.2000000000000003E-2</v>
      </c>
      <c r="BO25" s="197">
        <v>3</v>
      </c>
      <c r="BP25" s="199">
        <v>2.7</v>
      </c>
      <c r="BQ25" s="197">
        <v>6</v>
      </c>
      <c r="BR25" s="198">
        <v>3.5000000000000003E-2</v>
      </c>
      <c r="BS25" s="197">
        <v>2</v>
      </c>
      <c r="BT25" s="217">
        <v>11</v>
      </c>
      <c r="BU25" s="200">
        <v>4</v>
      </c>
      <c r="BV25" s="196">
        <v>0.21199999999999999</v>
      </c>
      <c r="BW25" s="197">
        <v>4</v>
      </c>
      <c r="BX25" s="199">
        <v>2.9</v>
      </c>
      <c r="BY25" s="197">
        <v>1</v>
      </c>
      <c r="BZ25" s="198">
        <v>-4.7E-2</v>
      </c>
      <c r="CA25" s="197">
        <v>7</v>
      </c>
      <c r="CB25" s="217">
        <v>12</v>
      </c>
      <c r="CC25" s="200">
        <v>5</v>
      </c>
      <c r="CD25" s="172">
        <f t="shared" si="12"/>
        <v>39</v>
      </c>
      <c r="CE25" s="170">
        <f t="shared" si="13"/>
        <v>34</v>
      </c>
      <c r="CF25" s="170">
        <f t="shared" si="14"/>
        <v>36</v>
      </c>
      <c r="CG25" s="170">
        <f t="shared" si="15"/>
        <v>109</v>
      </c>
      <c r="CH25" s="363">
        <f>RANK(CG25,CG24:CG30,1)</f>
        <v>3</v>
      </c>
      <c r="CI25" s="166" t="s">
        <v>57</v>
      </c>
    </row>
    <row r="26" spans="1:87" s="361" customFormat="1" ht="11.25" customHeight="1" x14ac:dyDescent="0.25">
      <c r="A26" s="192" t="s">
        <v>98</v>
      </c>
      <c r="B26" s="185">
        <v>3.234</v>
      </c>
      <c r="C26" s="186">
        <v>2</v>
      </c>
      <c r="D26" s="164">
        <v>30.9</v>
      </c>
      <c r="E26" s="186">
        <v>6</v>
      </c>
      <c r="F26" s="187">
        <v>2.9089999999999998</v>
      </c>
      <c r="G26" s="186">
        <v>1</v>
      </c>
      <c r="H26" s="188">
        <v>9</v>
      </c>
      <c r="I26" s="189">
        <v>3</v>
      </c>
      <c r="J26" s="185">
        <v>0.24299999999999999</v>
      </c>
      <c r="K26" s="186">
        <v>2</v>
      </c>
      <c r="L26" s="164">
        <v>8.4</v>
      </c>
      <c r="M26" s="186">
        <v>6</v>
      </c>
      <c r="N26" s="187">
        <v>-0.35699999999999998</v>
      </c>
      <c r="O26" s="186">
        <v>7</v>
      </c>
      <c r="P26" s="188">
        <v>15</v>
      </c>
      <c r="Q26" s="189">
        <v>7</v>
      </c>
      <c r="R26" s="185">
        <v>0.23699999999999999</v>
      </c>
      <c r="S26" s="186">
        <v>7</v>
      </c>
      <c r="T26" s="164">
        <v>16.2</v>
      </c>
      <c r="U26" s="186">
        <v>7</v>
      </c>
      <c r="V26" s="187">
        <v>0.64400000000000002</v>
      </c>
      <c r="W26" s="186">
        <v>4</v>
      </c>
      <c r="X26" s="188">
        <v>18</v>
      </c>
      <c r="Y26" s="189">
        <v>7</v>
      </c>
      <c r="Z26" s="185">
        <v>0.85499999999999998</v>
      </c>
      <c r="AA26" s="186">
        <v>7</v>
      </c>
      <c r="AB26" s="164">
        <v>14.1</v>
      </c>
      <c r="AC26" s="186">
        <v>1</v>
      </c>
      <c r="AD26" s="187">
        <v>-0.19600000000000001</v>
      </c>
      <c r="AE26" s="186">
        <v>3</v>
      </c>
      <c r="AF26" s="188">
        <v>11</v>
      </c>
      <c r="AG26" s="189">
        <v>4</v>
      </c>
      <c r="AH26" s="185">
        <v>0.52800000000000002</v>
      </c>
      <c r="AI26" s="186">
        <v>2</v>
      </c>
      <c r="AJ26" s="164">
        <v>6</v>
      </c>
      <c r="AK26" s="186">
        <v>1</v>
      </c>
      <c r="AL26" s="187">
        <v>1.7000000000000001E-2</v>
      </c>
      <c r="AM26" s="186">
        <v>3</v>
      </c>
      <c r="AN26" s="188">
        <v>6</v>
      </c>
      <c r="AO26" s="189">
        <v>2</v>
      </c>
      <c r="AP26" s="185">
        <v>0.88500000000000001</v>
      </c>
      <c r="AQ26" s="186">
        <v>4</v>
      </c>
      <c r="AR26" s="164">
        <v>17.7</v>
      </c>
      <c r="AS26" s="186">
        <v>3</v>
      </c>
      <c r="AT26" s="187">
        <v>3.2429999999999999</v>
      </c>
      <c r="AU26" s="186">
        <v>4</v>
      </c>
      <c r="AV26" s="188">
        <v>11</v>
      </c>
      <c r="AW26" s="189">
        <v>5</v>
      </c>
      <c r="AX26" s="185">
        <v>0.28399999999999997</v>
      </c>
      <c r="AY26" s="186">
        <v>7</v>
      </c>
      <c r="AZ26" s="164">
        <v>11.4</v>
      </c>
      <c r="BA26" s="186">
        <v>6</v>
      </c>
      <c r="BB26" s="187">
        <v>0.45300000000000001</v>
      </c>
      <c r="BC26" s="186">
        <v>3</v>
      </c>
      <c r="BD26" s="188">
        <v>16</v>
      </c>
      <c r="BE26" s="189">
        <v>6</v>
      </c>
      <c r="BF26" s="185">
        <v>0.496</v>
      </c>
      <c r="BG26" s="186">
        <v>2</v>
      </c>
      <c r="BH26" s="164">
        <v>21.3</v>
      </c>
      <c r="BI26" s="186">
        <v>3</v>
      </c>
      <c r="BJ26" s="187">
        <v>0.11</v>
      </c>
      <c r="BK26" s="186">
        <v>4</v>
      </c>
      <c r="BL26" s="188">
        <v>9</v>
      </c>
      <c r="BM26" s="189">
        <v>2</v>
      </c>
      <c r="BN26" s="185">
        <v>-4.2999999999999997E-2</v>
      </c>
      <c r="BO26" s="186">
        <v>4</v>
      </c>
      <c r="BP26" s="164">
        <v>2.9</v>
      </c>
      <c r="BQ26" s="186">
        <v>2</v>
      </c>
      <c r="BR26" s="187">
        <v>2.7E-2</v>
      </c>
      <c r="BS26" s="186">
        <v>4</v>
      </c>
      <c r="BT26" s="188">
        <v>10</v>
      </c>
      <c r="BU26" s="189">
        <v>3</v>
      </c>
      <c r="BV26" s="185">
        <v>0.26800000000000002</v>
      </c>
      <c r="BW26" s="186">
        <v>2</v>
      </c>
      <c r="BX26" s="164">
        <v>2.7</v>
      </c>
      <c r="BY26" s="186">
        <v>4</v>
      </c>
      <c r="BZ26" s="187">
        <v>2.4E-2</v>
      </c>
      <c r="CA26" s="186">
        <v>3</v>
      </c>
      <c r="CB26" s="188">
        <v>9</v>
      </c>
      <c r="CC26" s="189">
        <v>2</v>
      </c>
      <c r="CD26" s="218">
        <f t="shared" si="12"/>
        <v>39</v>
      </c>
      <c r="CE26" s="188">
        <f t="shared" si="13"/>
        <v>39</v>
      </c>
      <c r="CF26" s="188">
        <f t="shared" si="14"/>
        <v>36</v>
      </c>
      <c r="CG26" s="188">
        <f t="shared" si="15"/>
        <v>114</v>
      </c>
      <c r="CH26" s="369">
        <f>RANK(CG26,CG24:CG30,1)</f>
        <v>5</v>
      </c>
      <c r="CI26" s="192" t="s">
        <v>98</v>
      </c>
    </row>
    <row r="27" spans="1:87" s="361" customFormat="1" ht="11.25" customHeight="1" x14ac:dyDescent="0.25">
      <c r="A27" s="194" t="s">
        <v>60</v>
      </c>
      <c r="B27" s="167">
        <v>3.2240000000000002</v>
      </c>
      <c r="C27" s="168">
        <v>3</v>
      </c>
      <c r="D27" s="160">
        <v>31.8</v>
      </c>
      <c r="E27" s="168">
        <v>4</v>
      </c>
      <c r="F27" s="169">
        <v>0.66100000000000003</v>
      </c>
      <c r="G27" s="168">
        <v>6</v>
      </c>
      <c r="H27" s="168">
        <v>13</v>
      </c>
      <c r="I27" s="171">
        <v>5</v>
      </c>
      <c r="J27" s="167">
        <v>0.20399999999999999</v>
      </c>
      <c r="K27" s="168">
        <v>3</v>
      </c>
      <c r="L27" s="160">
        <v>9</v>
      </c>
      <c r="M27" s="168">
        <v>1</v>
      </c>
      <c r="N27" s="169">
        <v>0.29199999999999998</v>
      </c>
      <c r="O27" s="168">
        <v>4</v>
      </c>
      <c r="P27" s="168">
        <v>8</v>
      </c>
      <c r="Q27" s="171">
        <v>2</v>
      </c>
      <c r="R27" s="167">
        <v>0.60499999999999998</v>
      </c>
      <c r="S27" s="168">
        <v>6</v>
      </c>
      <c r="T27" s="160">
        <v>18.600000000000001</v>
      </c>
      <c r="U27" s="168">
        <v>4</v>
      </c>
      <c r="V27" s="169">
        <v>0.55900000000000005</v>
      </c>
      <c r="W27" s="168">
        <v>5</v>
      </c>
      <c r="X27" s="168">
        <v>15</v>
      </c>
      <c r="Y27" s="171">
        <v>4</v>
      </c>
      <c r="Z27" s="167">
        <v>0.86699999999999999</v>
      </c>
      <c r="AA27" s="168">
        <v>5</v>
      </c>
      <c r="AB27" s="160">
        <v>13.8</v>
      </c>
      <c r="AC27" s="168">
        <v>3</v>
      </c>
      <c r="AD27" s="169">
        <v>0</v>
      </c>
      <c r="AE27" s="168">
        <v>1</v>
      </c>
      <c r="AF27" s="168">
        <v>9</v>
      </c>
      <c r="AG27" s="171">
        <v>1</v>
      </c>
      <c r="AH27" s="167">
        <v>0.496</v>
      </c>
      <c r="AI27" s="168">
        <v>7</v>
      </c>
      <c r="AJ27" s="160">
        <v>6</v>
      </c>
      <c r="AK27" s="168">
        <v>1</v>
      </c>
      <c r="AL27" s="169">
        <v>0</v>
      </c>
      <c r="AM27" s="168">
        <v>4</v>
      </c>
      <c r="AN27" s="168">
        <v>12</v>
      </c>
      <c r="AO27" s="171">
        <v>6</v>
      </c>
      <c r="AP27" s="167">
        <v>0.45</v>
      </c>
      <c r="AQ27" s="168">
        <v>7</v>
      </c>
      <c r="AR27" s="160">
        <v>12.6</v>
      </c>
      <c r="AS27" s="168">
        <v>7</v>
      </c>
      <c r="AT27" s="169">
        <v>3.3</v>
      </c>
      <c r="AU27" s="168">
        <v>3</v>
      </c>
      <c r="AV27" s="168">
        <v>17</v>
      </c>
      <c r="AW27" s="171">
        <v>6</v>
      </c>
      <c r="AX27" s="167">
        <v>0.73699999999999999</v>
      </c>
      <c r="AY27" s="168">
        <v>1</v>
      </c>
      <c r="AZ27" s="160">
        <v>11.7</v>
      </c>
      <c r="BA27" s="168">
        <v>4</v>
      </c>
      <c r="BB27" s="169">
        <v>0.48499999999999999</v>
      </c>
      <c r="BC27" s="168">
        <v>2</v>
      </c>
      <c r="BD27" s="168">
        <v>7</v>
      </c>
      <c r="BE27" s="171">
        <v>2</v>
      </c>
      <c r="BF27" s="167">
        <v>0.47</v>
      </c>
      <c r="BG27" s="168">
        <v>6</v>
      </c>
      <c r="BH27" s="160">
        <v>22.5</v>
      </c>
      <c r="BI27" s="168">
        <v>1</v>
      </c>
      <c r="BJ27" s="169">
        <v>0.23799999999999999</v>
      </c>
      <c r="BK27" s="168">
        <v>3</v>
      </c>
      <c r="BL27" s="168">
        <v>10</v>
      </c>
      <c r="BM27" s="171">
        <v>3</v>
      </c>
      <c r="BN27" s="167">
        <v>-4.3999999999999997E-2</v>
      </c>
      <c r="BO27" s="168">
        <v>5</v>
      </c>
      <c r="BP27" s="160">
        <v>2.9</v>
      </c>
      <c r="BQ27" s="168">
        <v>2</v>
      </c>
      <c r="BR27" s="169">
        <v>-2E-3</v>
      </c>
      <c r="BS27" s="168">
        <v>5</v>
      </c>
      <c r="BT27" s="168">
        <v>12</v>
      </c>
      <c r="BU27" s="171">
        <v>6</v>
      </c>
      <c r="BV27" s="167">
        <v>0.21099999999999999</v>
      </c>
      <c r="BW27" s="168">
        <v>6</v>
      </c>
      <c r="BX27" s="160">
        <v>2.2000000000000002</v>
      </c>
      <c r="BY27" s="168">
        <v>7</v>
      </c>
      <c r="BZ27" s="169">
        <v>9.7000000000000003E-2</v>
      </c>
      <c r="CA27" s="168">
        <v>1</v>
      </c>
      <c r="CB27" s="168">
        <v>14</v>
      </c>
      <c r="CC27" s="171">
        <v>6</v>
      </c>
      <c r="CD27" s="219">
        <f t="shared" si="12"/>
        <v>49</v>
      </c>
      <c r="CE27" s="170">
        <f t="shared" si="13"/>
        <v>34</v>
      </c>
      <c r="CF27" s="170">
        <f t="shared" si="14"/>
        <v>34</v>
      </c>
      <c r="CG27" s="170">
        <f t="shared" si="15"/>
        <v>117</v>
      </c>
      <c r="CH27" s="367">
        <f>RANK(CG27,CG24:CG30,1)</f>
        <v>6</v>
      </c>
      <c r="CI27" s="194" t="s">
        <v>60</v>
      </c>
    </row>
    <row r="28" spans="1:87" s="361" customFormat="1" ht="11.25" customHeight="1" x14ac:dyDescent="0.25">
      <c r="A28" s="192" t="s">
        <v>61</v>
      </c>
      <c r="B28" s="185">
        <v>3.278</v>
      </c>
      <c r="C28" s="186">
        <v>1</v>
      </c>
      <c r="D28" s="164">
        <v>33.299999999999997</v>
      </c>
      <c r="E28" s="186">
        <v>1</v>
      </c>
      <c r="F28" s="187">
        <v>2.0659999999999998</v>
      </c>
      <c r="G28" s="186">
        <v>3</v>
      </c>
      <c r="H28" s="188">
        <v>5</v>
      </c>
      <c r="I28" s="189">
        <v>1</v>
      </c>
      <c r="J28" s="185">
        <v>-1.7999999999999999E-2</v>
      </c>
      <c r="K28" s="186">
        <v>7</v>
      </c>
      <c r="L28" s="164">
        <v>8.6999999999999993</v>
      </c>
      <c r="M28" s="186">
        <v>4</v>
      </c>
      <c r="N28" s="187">
        <v>0.39600000000000002</v>
      </c>
      <c r="O28" s="186">
        <v>2</v>
      </c>
      <c r="P28" s="188">
        <v>13</v>
      </c>
      <c r="Q28" s="189">
        <v>4</v>
      </c>
      <c r="R28" s="185">
        <v>1.0129999999999999</v>
      </c>
      <c r="S28" s="186">
        <v>1</v>
      </c>
      <c r="T28" s="164">
        <v>18.899999999999999</v>
      </c>
      <c r="U28" s="186">
        <v>2</v>
      </c>
      <c r="V28" s="187">
        <v>1.0620000000000001</v>
      </c>
      <c r="W28" s="186">
        <v>2</v>
      </c>
      <c r="X28" s="188">
        <v>5</v>
      </c>
      <c r="Y28" s="189">
        <v>2</v>
      </c>
      <c r="Z28" s="185">
        <v>0.86499999999999999</v>
      </c>
      <c r="AA28" s="186">
        <v>6</v>
      </c>
      <c r="AB28" s="164">
        <v>14.1</v>
      </c>
      <c r="AC28" s="186">
        <v>1</v>
      </c>
      <c r="AD28" s="187">
        <v>-0.3</v>
      </c>
      <c r="AE28" s="186">
        <v>4</v>
      </c>
      <c r="AF28" s="188">
        <v>11</v>
      </c>
      <c r="AG28" s="189">
        <v>4</v>
      </c>
      <c r="AH28" s="185">
        <v>0.53</v>
      </c>
      <c r="AI28" s="186">
        <v>1</v>
      </c>
      <c r="AJ28" s="164">
        <v>6</v>
      </c>
      <c r="AK28" s="186">
        <v>1</v>
      </c>
      <c r="AL28" s="187">
        <v>0.17599999999999999</v>
      </c>
      <c r="AM28" s="186">
        <v>1</v>
      </c>
      <c r="AN28" s="188">
        <v>3</v>
      </c>
      <c r="AO28" s="189">
        <v>1</v>
      </c>
      <c r="AP28" s="185">
        <v>1.0049999999999999</v>
      </c>
      <c r="AQ28" s="186">
        <v>2</v>
      </c>
      <c r="AR28" s="164">
        <v>17.7</v>
      </c>
      <c r="AS28" s="186">
        <v>3</v>
      </c>
      <c r="AT28" s="187">
        <v>2.738</v>
      </c>
      <c r="AU28" s="186">
        <v>5</v>
      </c>
      <c r="AV28" s="188">
        <v>10</v>
      </c>
      <c r="AW28" s="189">
        <v>4</v>
      </c>
      <c r="AX28" s="185">
        <v>0.56399999999999995</v>
      </c>
      <c r="AY28" s="186">
        <v>3</v>
      </c>
      <c r="AZ28" s="164">
        <v>12</v>
      </c>
      <c r="BA28" s="186">
        <v>1</v>
      </c>
      <c r="BB28" s="187">
        <v>0</v>
      </c>
      <c r="BC28" s="186">
        <v>6</v>
      </c>
      <c r="BD28" s="188">
        <v>10</v>
      </c>
      <c r="BE28" s="189">
        <v>3</v>
      </c>
      <c r="BF28" s="185">
        <v>0.45600000000000002</v>
      </c>
      <c r="BG28" s="186">
        <v>7</v>
      </c>
      <c r="BH28" s="164">
        <v>20.7</v>
      </c>
      <c r="BI28" s="186">
        <v>5</v>
      </c>
      <c r="BJ28" s="187">
        <v>0.443</v>
      </c>
      <c r="BK28" s="186">
        <v>2</v>
      </c>
      <c r="BL28" s="188">
        <v>14</v>
      </c>
      <c r="BM28" s="189">
        <v>6</v>
      </c>
      <c r="BN28" s="185">
        <v>-4.8000000000000001E-2</v>
      </c>
      <c r="BO28" s="186">
        <v>6</v>
      </c>
      <c r="BP28" s="164">
        <v>2.9</v>
      </c>
      <c r="BQ28" s="186">
        <v>2</v>
      </c>
      <c r="BR28" s="187">
        <v>3.4000000000000002E-2</v>
      </c>
      <c r="BS28" s="186">
        <v>3</v>
      </c>
      <c r="BT28" s="188">
        <v>11</v>
      </c>
      <c r="BU28" s="189">
        <v>4</v>
      </c>
      <c r="BV28" s="185">
        <v>0.21099999999999999</v>
      </c>
      <c r="BW28" s="186">
        <v>6</v>
      </c>
      <c r="BX28" s="164">
        <v>2.4</v>
      </c>
      <c r="BY28" s="186">
        <v>6</v>
      </c>
      <c r="BZ28" s="187">
        <v>4.0000000000000001E-3</v>
      </c>
      <c r="CA28" s="186">
        <v>5</v>
      </c>
      <c r="CB28" s="188">
        <v>17</v>
      </c>
      <c r="CC28" s="189">
        <v>7</v>
      </c>
      <c r="CD28" s="220">
        <f t="shared" si="12"/>
        <v>40</v>
      </c>
      <c r="CE28" s="191">
        <f t="shared" si="13"/>
        <v>26</v>
      </c>
      <c r="CF28" s="191">
        <f t="shared" si="14"/>
        <v>33</v>
      </c>
      <c r="CG28" s="191">
        <f t="shared" si="15"/>
        <v>99</v>
      </c>
      <c r="CH28" s="370">
        <f>RANK(CG28,CG24:CG30,1)</f>
        <v>1</v>
      </c>
      <c r="CI28" s="192" t="s">
        <v>61</v>
      </c>
    </row>
    <row r="29" spans="1:87" s="361" customFormat="1" ht="11.25" customHeight="1" x14ac:dyDescent="0.25">
      <c r="A29" s="221" t="s">
        <v>66</v>
      </c>
      <c r="B29" s="157">
        <v>3.1560000000000001</v>
      </c>
      <c r="C29" s="158">
        <v>5</v>
      </c>
      <c r="D29" s="183">
        <v>31.5</v>
      </c>
      <c r="E29" s="158">
        <v>5</v>
      </c>
      <c r="F29" s="159">
        <v>1.258</v>
      </c>
      <c r="G29" s="158">
        <v>5</v>
      </c>
      <c r="H29" s="165">
        <v>15</v>
      </c>
      <c r="I29" s="161">
        <v>6</v>
      </c>
      <c r="J29" s="157">
        <v>8.7999999999999995E-2</v>
      </c>
      <c r="K29" s="158">
        <v>6</v>
      </c>
      <c r="L29" s="183">
        <v>8.6999999999999993</v>
      </c>
      <c r="M29" s="158">
        <v>4</v>
      </c>
      <c r="N29" s="159">
        <v>0.36499999999999999</v>
      </c>
      <c r="O29" s="158">
        <v>3</v>
      </c>
      <c r="P29" s="165">
        <v>13</v>
      </c>
      <c r="Q29" s="161">
        <v>4</v>
      </c>
      <c r="R29" s="157">
        <v>0.85199999999999998</v>
      </c>
      <c r="S29" s="158">
        <v>4</v>
      </c>
      <c r="T29" s="183">
        <v>18</v>
      </c>
      <c r="U29" s="158">
        <v>6</v>
      </c>
      <c r="V29" s="159">
        <v>-0.38400000000000001</v>
      </c>
      <c r="W29" s="158">
        <v>7</v>
      </c>
      <c r="X29" s="165">
        <v>17</v>
      </c>
      <c r="Y29" s="161">
        <v>6</v>
      </c>
      <c r="Z29" s="157">
        <v>0.88600000000000001</v>
      </c>
      <c r="AA29" s="158">
        <v>2</v>
      </c>
      <c r="AB29" s="183">
        <v>13.5</v>
      </c>
      <c r="AC29" s="158">
        <v>6</v>
      </c>
      <c r="AD29" s="159">
        <v>0</v>
      </c>
      <c r="AE29" s="158">
        <v>1</v>
      </c>
      <c r="AF29" s="165">
        <v>9</v>
      </c>
      <c r="AG29" s="161">
        <v>1</v>
      </c>
      <c r="AH29" s="157">
        <v>0.504</v>
      </c>
      <c r="AI29" s="158">
        <v>6</v>
      </c>
      <c r="AJ29" s="183">
        <v>6</v>
      </c>
      <c r="AK29" s="158">
        <v>1</v>
      </c>
      <c r="AL29" s="159">
        <v>0</v>
      </c>
      <c r="AM29" s="158">
        <v>4</v>
      </c>
      <c r="AN29" s="165">
        <v>11</v>
      </c>
      <c r="AO29" s="161">
        <v>5</v>
      </c>
      <c r="AP29" s="157">
        <v>0.84799999999999998</v>
      </c>
      <c r="AQ29" s="158">
        <v>5</v>
      </c>
      <c r="AR29" s="183">
        <v>18</v>
      </c>
      <c r="AS29" s="158">
        <v>1</v>
      </c>
      <c r="AT29" s="159">
        <v>6.06</v>
      </c>
      <c r="AU29" s="158">
        <v>1</v>
      </c>
      <c r="AV29" s="165">
        <v>7</v>
      </c>
      <c r="AW29" s="161">
        <v>1</v>
      </c>
      <c r="AX29" s="157">
        <v>0.46800000000000003</v>
      </c>
      <c r="AY29" s="158">
        <v>6</v>
      </c>
      <c r="AZ29" s="183">
        <v>11.1</v>
      </c>
      <c r="BA29" s="158">
        <v>7</v>
      </c>
      <c r="BB29" s="159">
        <v>-6.6000000000000003E-2</v>
      </c>
      <c r="BC29" s="158">
        <v>7</v>
      </c>
      <c r="BD29" s="165">
        <v>20</v>
      </c>
      <c r="BE29" s="161">
        <v>7</v>
      </c>
      <c r="BF29" s="157">
        <v>0.48199999999999998</v>
      </c>
      <c r="BG29" s="158">
        <v>5</v>
      </c>
      <c r="BH29" s="183">
        <v>21.3</v>
      </c>
      <c r="BI29" s="158">
        <v>3</v>
      </c>
      <c r="BJ29" s="159">
        <v>-0.23</v>
      </c>
      <c r="BK29" s="158">
        <v>5</v>
      </c>
      <c r="BL29" s="165">
        <v>13</v>
      </c>
      <c r="BM29" s="161">
        <v>4</v>
      </c>
      <c r="BN29" s="157">
        <v>-4.9000000000000002E-2</v>
      </c>
      <c r="BO29" s="158">
        <v>7</v>
      </c>
      <c r="BP29" s="183">
        <v>3</v>
      </c>
      <c r="BQ29" s="158">
        <v>1</v>
      </c>
      <c r="BR29" s="159">
        <v>4.1000000000000002E-2</v>
      </c>
      <c r="BS29" s="158">
        <v>1</v>
      </c>
      <c r="BT29" s="165">
        <v>9</v>
      </c>
      <c r="BU29" s="161">
        <v>1</v>
      </c>
      <c r="BV29" s="157">
        <v>0.21199999999999999</v>
      </c>
      <c r="BW29" s="158">
        <v>4</v>
      </c>
      <c r="BX29" s="183">
        <v>2.8</v>
      </c>
      <c r="BY29" s="158">
        <v>3</v>
      </c>
      <c r="BZ29" s="159">
        <v>1.2E-2</v>
      </c>
      <c r="CA29" s="158">
        <v>4</v>
      </c>
      <c r="CB29" s="165">
        <v>11</v>
      </c>
      <c r="CC29" s="161">
        <v>4</v>
      </c>
      <c r="CD29" s="184">
        <f t="shared" si="12"/>
        <v>50</v>
      </c>
      <c r="CE29" s="165">
        <f t="shared" si="13"/>
        <v>37</v>
      </c>
      <c r="CF29" s="165">
        <f t="shared" si="14"/>
        <v>38</v>
      </c>
      <c r="CG29" s="165">
        <f t="shared" si="15"/>
        <v>125</v>
      </c>
      <c r="CH29" s="362">
        <f>RANK(CG29,CG24:CG30,1)</f>
        <v>7</v>
      </c>
      <c r="CI29" s="221" t="s">
        <v>66</v>
      </c>
    </row>
    <row r="30" spans="1:87" s="361" customFormat="1" ht="11.25" customHeight="1" thickBot="1" x14ac:dyDescent="0.3">
      <c r="A30" s="203" t="s">
        <v>63</v>
      </c>
      <c r="B30" s="157">
        <v>3.1280000000000001</v>
      </c>
      <c r="C30" s="158">
        <v>6</v>
      </c>
      <c r="D30" s="183">
        <v>32.700000000000003</v>
      </c>
      <c r="E30" s="158">
        <v>2</v>
      </c>
      <c r="F30" s="159">
        <v>1.5349999999999999</v>
      </c>
      <c r="G30" s="158">
        <v>4</v>
      </c>
      <c r="H30" s="165">
        <v>12</v>
      </c>
      <c r="I30" s="161">
        <v>4</v>
      </c>
      <c r="J30" s="157">
        <v>0.151</v>
      </c>
      <c r="K30" s="158">
        <v>5</v>
      </c>
      <c r="L30" s="183">
        <v>9</v>
      </c>
      <c r="M30" s="158">
        <v>1</v>
      </c>
      <c r="N30" s="159">
        <v>0.23</v>
      </c>
      <c r="O30" s="158">
        <v>5</v>
      </c>
      <c r="P30" s="165">
        <v>11</v>
      </c>
      <c r="Q30" s="161">
        <v>3</v>
      </c>
      <c r="R30" s="157">
        <v>0.78200000000000003</v>
      </c>
      <c r="S30" s="158">
        <v>5</v>
      </c>
      <c r="T30" s="183">
        <v>18.600000000000001</v>
      </c>
      <c r="U30" s="158">
        <v>4</v>
      </c>
      <c r="V30" s="159">
        <v>-8.8999999999999996E-2</v>
      </c>
      <c r="W30" s="158">
        <v>6</v>
      </c>
      <c r="X30" s="165">
        <v>15</v>
      </c>
      <c r="Y30" s="161">
        <v>4</v>
      </c>
      <c r="Z30" s="157">
        <v>0.86899999999999999</v>
      </c>
      <c r="AA30" s="158">
        <v>3</v>
      </c>
      <c r="AB30" s="183">
        <v>13.8</v>
      </c>
      <c r="AC30" s="158">
        <v>3</v>
      </c>
      <c r="AD30" s="159">
        <v>-0.3</v>
      </c>
      <c r="AE30" s="158">
        <v>4</v>
      </c>
      <c r="AF30" s="165">
        <v>10</v>
      </c>
      <c r="AG30" s="161">
        <v>3</v>
      </c>
      <c r="AH30" s="157">
        <v>0.51700000000000002</v>
      </c>
      <c r="AI30" s="158">
        <v>4</v>
      </c>
      <c r="AJ30" s="183">
        <v>6</v>
      </c>
      <c r="AK30" s="158">
        <v>1</v>
      </c>
      <c r="AL30" s="159">
        <v>0</v>
      </c>
      <c r="AM30" s="158">
        <v>4</v>
      </c>
      <c r="AN30" s="165">
        <v>9</v>
      </c>
      <c r="AO30" s="161">
        <v>4</v>
      </c>
      <c r="AP30" s="157">
        <v>0.96499999999999997</v>
      </c>
      <c r="AQ30" s="158">
        <v>3</v>
      </c>
      <c r="AR30" s="183">
        <v>17.7</v>
      </c>
      <c r="AS30" s="158">
        <v>3</v>
      </c>
      <c r="AT30" s="159">
        <v>4.8460000000000001</v>
      </c>
      <c r="AU30" s="158">
        <v>2</v>
      </c>
      <c r="AV30" s="165">
        <v>8</v>
      </c>
      <c r="AW30" s="161">
        <v>2</v>
      </c>
      <c r="AX30" s="157">
        <v>0.61399999999999999</v>
      </c>
      <c r="AY30" s="158">
        <v>2</v>
      </c>
      <c r="AZ30" s="183">
        <v>12</v>
      </c>
      <c r="BA30" s="158">
        <v>1</v>
      </c>
      <c r="BB30" s="159">
        <v>0.65900000000000003</v>
      </c>
      <c r="BC30" s="158">
        <v>1</v>
      </c>
      <c r="BD30" s="165">
        <v>4</v>
      </c>
      <c r="BE30" s="161">
        <v>1</v>
      </c>
      <c r="BF30" s="157">
        <v>0.49399999999999999</v>
      </c>
      <c r="BG30" s="158">
        <v>3</v>
      </c>
      <c r="BH30" s="183">
        <v>20.399999999999999</v>
      </c>
      <c r="BI30" s="158">
        <v>7</v>
      </c>
      <c r="BJ30" s="159">
        <v>-1.0389999999999999</v>
      </c>
      <c r="BK30" s="158">
        <v>6</v>
      </c>
      <c r="BL30" s="165">
        <v>16</v>
      </c>
      <c r="BM30" s="161">
        <v>7</v>
      </c>
      <c r="BN30" s="157">
        <v>-0.04</v>
      </c>
      <c r="BO30" s="158">
        <v>2</v>
      </c>
      <c r="BP30" s="183">
        <v>2.6</v>
      </c>
      <c r="BQ30" s="158">
        <v>7</v>
      </c>
      <c r="BR30" s="159">
        <v>-2.3E-2</v>
      </c>
      <c r="BS30" s="158">
        <v>7</v>
      </c>
      <c r="BT30" s="165">
        <v>16</v>
      </c>
      <c r="BU30" s="161">
        <v>7</v>
      </c>
      <c r="BV30" s="157">
        <v>0.214</v>
      </c>
      <c r="BW30" s="158">
        <v>3</v>
      </c>
      <c r="BX30" s="183">
        <v>2.7</v>
      </c>
      <c r="BY30" s="158">
        <v>4</v>
      </c>
      <c r="BZ30" s="159">
        <v>4.5999999999999999E-2</v>
      </c>
      <c r="CA30" s="158">
        <v>2</v>
      </c>
      <c r="CB30" s="165">
        <v>9</v>
      </c>
      <c r="CC30" s="161">
        <v>2</v>
      </c>
      <c r="CD30" s="210">
        <f t="shared" si="12"/>
        <v>36</v>
      </c>
      <c r="CE30" s="208">
        <f t="shared" si="13"/>
        <v>33</v>
      </c>
      <c r="CF30" s="208">
        <f t="shared" si="14"/>
        <v>41</v>
      </c>
      <c r="CG30" s="208">
        <f t="shared" si="15"/>
        <v>110</v>
      </c>
      <c r="CH30" s="368">
        <f>RANK(CG30,CG24:CG30,1)</f>
        <v>4</v>
      </c>
      <c r="CI30" s="203" t="s">
        <v>63</v>
      </c>
    </row>
    <row r="31" spans="1:87" s="337" customFormat="1" ht="20.25" customHeight="1" thickBot="1" x14ac:dyDescent="0.3">
      <c r="A31" s="350" t="s">
        <v>1</v>
      </c>
      <c r="B31" s="387" t="s">
        <v>2</v>
      </c>
      <c r="C31" s="388"/>
      <c r="D31" s="388"/>
      <c r="E31" s="388"/>
      <c r="F31" s="388"/>
      <c r="G31" s="388"/>
      <c r="H31" s="388"/>
      <c r="I31" s="389"/>
      <c r="J31" s="387" t="s">
        <v>3</v>
      </c>
      <c r="K31" s="388"/>
      <c r="L31" s="388"/>
      <c r="M31" s="388"/>
      <c r="N31" s="388"/>
      <c r="O31" s="388"/>
      <c r="P31" s="388"/>
      <c r="Q31" s="389"/>
      <c r="R31" s="387" t="s">
        <v>4</v>
      </c>
      <c r="S31" s="388"/>
      <c r="T31" s="388"/>
      <c r="U31" s="388"/>
      <c r="V31" s="388"/>
      <c r="W31" s="388"/>
      <c r="X31" s="388"/>
      <c r="Y31" s="389"/>
      <c r="Z31" s="387" t="s">
        <v>5</v>
      </c>
      <c r="AA31" s="388"/>
      <c r="AB31" s="388"/>
      <c r="AC31" s="388"/>
      <c r="AD31" s="388"/>
      <c r="AE31" s="388"/>
      <c r="AF31" s="388"/>
      <c r="AG31" s="389"/>
      <c r="AH31" s="387" t="s">
        <v>70</v>
      </c>
      <c r="AI31" s="388"/>
      <c r="AJ31" s="388"/>
      <c r="AK31" s="388"/>
      <c r="AL31" s="388"/>
      <c r="AM31" s="388"/>
      <c r="AN31" s="388"/>
      <c r="AO31" s="389"/>
      <c r="AP31" s="387" t="s">
        <v>6</v>
      </c>
      <c r="AQ31" s="388"/>
      <c r="AR31" s="388"/>
      <c r="AS31" s="388"/>
      <c r="AT31" s="388"/>
      <c r="AU31" s="388"/>
      <c r="AV31" s="388"/>
      <c r="AW31" s="389"/>
      <c r="AX31" s="387" t="s">
        <v>7</v>
      </c>
      <c r="AY31" s="388"/>
      <c r="AZ31" s="388"/>
      <c r="BA31" s="388"/>
      <c r="BB31" s="388"/>
      <c r="BC31" s="388"/>
      <c r="BD31" s="388"/>
      <c r="BE31" s="389"/>
      <c r="BF31" s="387" t="s">
        <v>8</v>
      </c>
      <c r="BG31" s="388"/>
      <c r="BH31" s="388"/>
      <c r="BI31" s="388"/>
      <c r="BJ31" s="388"/>
      <c r="BK31" s="388"/>
      <c r="BL31" s="388"/>
      <c r="BM31" s="389"/>
      <c r="BN31" s="400" t="s">
        <v>9</v>
      </c>
      <c r="BO31" s="388"/>
      <c r="BP31" s="388"/>
      <c r="BQ31" s="388"/>
      <c r="BR31" s="388"/>
      <c r="BS31" s="388"/>
      <c r="BT31" s="388"/>
      <c r="BU31" s="389"/>
      <c r="BV31" s="400" t="s">
        <v>114</v>
      </c>
      <c r="BW31" s="388"/>
      <c r="BX31" s="388"/>
      <c r="BY31" s="388"/>
      <c r="BZ31" s="388"/>
      <c r="CA31" s="388"/>
      <c r="CB31" s="388"/>
      <c r="CC31" s="389"/>
      <c r="CD31" s="387" t="s">
        <v>1</v>
      </c>
      <c r="CE31" s="388"/>
      <c r="CF31" s="388"/>
      <c r="CG31" s="388"/>
      <c r="CH31" s="388"/>
      <c r="CI31" s="389"/>
    </row>
  </sheetData>
  <mergeCells count="24">
    <mergeCell ref="BV31:CC31"/>
    <mergeCell ref="B31:I31"/>
    <mergeCell ref="J31:Q31"/>
    <mergeCell ref="R31:Y31"/>
    <mergeCell ref="Z31:AG31"/>
    <mergeCell ref="AX31:BE31"/>
    <mergeCell ref="AH31:AO31"/>
    <mergeCell ref="AP31:AW31"/>
    <mergeCell ref="CD31:CI31"/>
    <mergeCell ref="BV2:CC3"/>
    <mergeCell ref="CD2:CI3"/>
    <mergeCell ref="A1:I1"/>
    <mergeCell ref="B2:I3"/>
    <mergeCell ref="J2:Q3"/>
    <mergeCell ref="R2:Y3"/>
    <mergeCell ref="Z2:AG3"/>
    <mergeCell ref="AH2:AO3"/>
    <mergeCell ref="A2:A4"/>
    <mergeCell ref="AP2:AW3"/>
    <mergeCell ref="AX2:BE3"/>
    <mergeCell ref="BF2:BM3"/>
    <mergeCell ref="BF31:BM31"/>
    <mergeCell ref="BN2:BU3"/>
    <mergeCell ref="BN31:BU31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BJ31"/>
  <sheetViews>
    <sheetView topLeftCell="AR1" zoomScaleNormal="100" workbookViewId="0">
      <selection activeCell="BH3" sqref="A1:BJ31"/>
    </sheetView>
  </sheetViews>
  <sheetFormatPr defaultColWidth="4.7109375" defaultRowHeight="10.5" x14ac:dyDescent="0.25"/>
  <cols>
    <col min="1" max="1" width="28.7109375" style="132" customWidth="1"/>
    <col min="2" max="61" width="10.42578125" style="131" customWidth="1"/>
    <col min="62" max="62" width="31.28515625" style="131" customWidth="1"/>
    <col min="63" max="16384" width="4.7109375" style="131"/>
  </cols>
  <sheetData>
    <row r="1" spans="1:62" s="119" customFormat="1" ht="35.25" customHeight="1" thickBot="1" x14ac:dyDescent="0.3">
      <c r="A1" s="374" t="s">
        <v>105</v>
      </c>
      <c r="B1" s="374"/>
      <c r="C1" s="374"/>
      <c r="D1" s="374"/>
      <c r="E1" s="374"/>
      <c r="F1" s="374"/>
      <c r="G1" s="374"/>
      <c r="H1" s="374"/>
      <c r="I1" s="374"/>
      <c r="J1" s="374"/>
      <c r="K1" s="118"/>
      <c r="L1" s="118"/>
      <c r="M1" s="118"/>
      <c r="N1" s="118"/>
    </row>
    <row r="2" spans="1:62" s="121" customFormat="1" ht="36.75" customHeight="1" thickBot="1" x14ac:dyDescent="0.3">
      <c r="A2" s="120" t="s">
        <v>89</v>
      </c>
      <c r="B2" s="372" t="s">
        <v>17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3"/>
      <c r="O2" s="372" t="s">
        <v>18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371" t="s">
        <v>19</v>
      </c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3"/>
      <c r="AO2" s="371" t="s">
        <v>128</v>
      </c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3"/>
      <c r="BB2" s="371" t="s">
        <v>151</v>
      </c>
      <c r="BC2" s="372"/>
      <c r="BD2" s="372"/>
      <c r="BE2" s="372"/>
      <c r="BF2" s="372"/>
      <c r="BG2" s="372"/>
      <c r="BH2" s="372"/>
      <c r="BI2" s="373"/>
      <c r="BJ2" s="120" t="s">
        <v>89</v>
      </c>
    </row>
    <row r="3" spans="1:62" s="38" customFormat="1" ht="123.75" customHeight="1" thickBot="1" x14ac:dyDescent="0.3">
      <c r="A3" s="2" t="s">
        <v>71</v>
      </c>
      <c r="B3" s="344" t="s">
        <v>115</v>
      </c>
      <c r="C3" s="345" t="s">
        <v>116</v>
      </c>
      <c r="D3" s="345" t="s">
        <v>117</v>
      </c>
      <c r="E3" s="345" t="s">
        <v>138</v>
      </c>
      <c r="F3" s="345" t="s">
        <v>116</v>
      </c>
      <c r="G3" s="345" t="s">
        <v>117</v>
      </c>
      <c r="H3" s="345" t="s">
        <v>139</v>
      </c>
      <c r="I3" s="345" t="s">
        <v>116</v>
      </c>
      <c r="J3" s="345" t="s">
        <v>117</v>
      </c>
      <c r="K3" s="346" t="s">
        <v>118</v>
      </c>
      <c r="L3" s="347" t="s">
        <v>119</v>
      </c>
      <c r="M3" s="346" t="s">
        <v>120</v>
      </c>
      <c r="N3" s="348" t="s">
        <v>121</v>
      </c>
      <c r="O3" s="344" t="s">
        <v>115</v>
      </c>
      <c r="P3" s="345" t="s">
        <v>116</v>
      </c>
      <c r="Q3" s="345" t="s">
        <v>117</v>
      </c>
      <c r="R3" s="345" t="s">
        <v>138</v>
      </c>
      <c r="S3" s="345" t="s">
        <v>116</v>
      </c>
      <c r="T3" s="345" t="s">
        <v>117</v>
      </c>
      <c r="U3" s="345" t="s">
        <v>139</v>
      </c>
      <c r="V3" s="345" t="s">
        <v>116</v>
      </c>
      <c r="W3" s="345" t="s">
        <v>117</v>
      </c>
      <c r="X3" s="346" t="s">
        <v>118</v>
      </c>
      <c r="Y3" s="347" t="s">
        <v>119</v>
      </c>
      <c r="Z3" s="346" t="s">
        <v>120</v>
      </c>
      <c r="AA3" s="348" t="s">
        <v>121</v>
      </c>
      <c r="AB3" s="344" t="s">
        <v>115</v>
      </c>
      <c r="AC3" s="345" t="s">
        <v>116</v>
      </c>
      <c r="AD3" s="345" t="s">
        <v>117</v>
      </c>
      <c r="AE3" s="345" t="s">
        <v>138</v>
      </c>
      <c r="AF3" s="345" t="s">
        <v>116</v>
      </c>
      <c r="AG3" s="345" t="s">
        <v>117</v>
      </c>
      <c r="AH3" s="345" t="s">
        <v>139</v>
      </c>
      <c r="AI3" s="345" t="s">
        <v>116</v>
      </c>
      <c r="AJ3" s="345" t="s">
        <v>117</v>
      </c>
      <c r="AK3" s="346" t="s">
        <v>118</v>
      </c>
      <c r="AL3" s="347" t="s">
        <v>119</v>
      </c>
      <c r="AM3" s="346" t="s">
        <v>120</v>
      </c>
      <c r="AN3" s="348" t="s">
        <v>121</v>
      </c>
      <c r="AO3" s="339" t="s">
        <v>113</v>
      </c>
      <c r="AP3" s="345" t="s">
        <v>116</v>
      </c>
      <c r="AQ3" s="345" t="s">
        <v>117</v>
      </c>
      <c r="AR3" s="341" t="s">
        <v>140</v>
      </c>
      <c r="AS3" s="345" t="s">
        <v>116</v>
      </c>
      <c r="AT3" s="345" t="s">
        <v>117</v>
      </c>
      <c r="AU3" s="341" t="s">
        <v>141</v>
      </c>
      <c r="AV3" s="345" t="s">
        <v>116</v>
      </c>
      <c r="AW3" s="345" t="s">
        <v>117</v>
      </c>
      <c r="AX3" s="346" t="s">
        <v>118</v>
      </c>
      <c r="AY3" s="347" t="s">
        <v>129</v>
      </c>
      <c r="AZ3" s="346" t="s">
        <v>120</v>
      </c>
      <c r="BA3" s="348" t="s">
        <v>130</v>
      </c>
      <c r="BB3" s="339" t="s">
        <v>113</v>
      </c>
      <c r="BC3" s="340" t="s">
        <v>99</v>
      </c>
      <c r="BD3" s="341" t="s">
        <v>140</v>
      </c>
      <c r="BE3" s="340" t="s">
        <v>110</v>
      </c>
      <c r="BF3" s="341" t="s">
        <v>141</v>
      </c>
      <c r="BG3" s="340" t="s">
        <v>111</v>
      </c>
      <c r="BH3" s="340" t="s">
        <v>109</v>
      </c>
      <c r="BI3" s="342" t="s">
        <v>112</v>
      </c>
      <c r="BJ3" s="2" t="s">
        <v>71</v>
      </c>
    </row>
    <row r="4" spans="1:62" s="85" customFormat="1" ht="14.25" customHeight="1" thickBot="1" x14ac:dyDescent="0.3">
      <c r="A4" s="229" t="s">
        <v>46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  <c r="O4" s="222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2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4"/>
      <c r="AO4" s="222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4"/>
      <c r="BB4" s="222" t="s">
        <v>64</v>
      </c>
      <c r="BC4" s="223"/>
      <c r="BD4" s="223" t="s">
        <v>65</v>
      </c>
      <c r="BE4" s="223"/>
      <c r="BF4" s="223" t="s">
        <v>65</v>
      </c>
      <c r="BG4" s="223"/>
      <c r="BH4" s="223"/>
      <c r="BI4" s="223"/>
      <c r="BJ4" s="231" t="s">
        <v>46</v>
      </c>
    </row>
    <row r="5" spans="1:62" s="128" customFormat="1" ht="14.25" customHeight="1" x14ac:dyDescent="0.25">
      <c r="A5" s="122" t="s">
        <v>47</v>
      </c>
      <c r="B5" s="108">
        <v>0.61599999999999999</v>
      </c>
      <c r="C5" s="4">
        <v>3</v>
      </c>
      <c r="D5" s="4">
        <v>18</v>
      </c>
      <c r="E5" s="4">
        <v>8</v>
      </c>
      <c r="F5" s="4">
        <v>3</v>
      </c>
      <c r="G5" s="4">
        <v>19</v>
      </c>
      <c r="H5" s="39">
        <v>-0.752</v>
      </c>
      <c r="I5" s="4">
        <v>3</v>
      </c>
      <c r="J5" s="4">
        <v>21</v>
      </c>
      <c r="K5" s="4">
        <v>9</v>
      </c>
      <c r="L5" s="4">
        <v>3</v>
      </c>
      <c r="M5" s="4">
        <v>58</v>
      </c>
      <c r="N5" s="32">
        <v>20</v>
      </c>
      <c r="O5" s="39">
        <v>-6.5000000000000002E-2</v>
      </c>
      <c r="P5" s="4">
        <v>3</v>
      </c>
      <c r="Q5" s="4">
        <v>22</v>
      </c>
      <c r="R5" s="4">
        <v>10</v>
      </c>
      <c r="S5" s="4">
        <v>1</v>
      </c>
      <c r="T5" s="4">
        <v>1</v>
      </c>
      <c r="U5" s="39">
        <v>0</v>
      </c>
      <c r="V5" s="4">
        <v>1</v>
      </c>
      <c r="W5" s="4">
        <v>1</v>
      </c>
      <c r="X5" s="4">
        <v>5</v>
      </c>
      <c r="Y5" s="4">
        <v>3</v>
      </c>
      <c r="Z5" s="4">
        <v>24</v>
      </c>
      <c r="AA5" s="32">
        <v>22</v>
      </c>
      <c r="AB5" s="39">
        <v>-0.22900000000000001</v>
      </c>
      <c r="AC5" s="4">
        <v>2</v>
      </c>
      <c r="AD5" s="4">
        <v>11</v>
      </c>
      <c r="AE5" s="4">
        <v>10</v>
      </c>
      <c r="AF5" s="4">
        <v>1</v>
      </c>
      <c r="AG5" s="4">
        <v>1</v>
      </c>
      <c r="AH5" s="39">
        <v>1</v>
      </c>
      <c r="AI5" s="4">
        <v>1</v>
      </c>
      <c r="AJ5" s="4">
        <v>1</v>
      </c>
      <c r="AK5" s="4">
        <v>4</v>
      </c>
      <c r="AL5" s="4">
        <v>2</v>
      </c>
      <c r="AM5" s="4">
        <v>13</v>
      </c>
      <c r="AN5" s="32">
        <v>6</v>
      </c>
      <c r="AO5" s="307">
        <f>SUM(B5,O5,AB5)</f>
        <v>0.32200000000000001</v>
      </c>
      <c r="AP5" s="247">
        <f>RANK(AO5,AO5:AO7,0)</f>
        <v>3</v>
      </c>
      <c r="AQ5" s="247">
        <f>RANK(AO5,(AO5:AO7,AO9:AO14,AO16:AO21,AO23:AO29),0)</f>
        <v>14</v>
      </c>
      <c r="AR5" s="248">
        <f>SUM(E5,R5,AE5)</f>
        <v>28</v>
      </c>
      <c r="AS5" s="248">
        <f>RANK(AR5,AR5:AR7,0)</f>
        <v>3</v>
      </c>
      <c r="AT5" s="248">
        <f>RANK(AR5,(AR5:AR7,AR9:AR14,AR16:AR21,AR23:AR29),0)</f>
        <v>15</v>
      </c>
      <c r="AU5" s="249">
        <f>SUM(H5,U5,AH5)</f>
        <v>0.248</v>
      </c>
      <c r="AV5" s="250">
        <f>RANK(AU5,AU5:AU7,0)</f>
        <v>3</v>
      </c>
      <c r="AW5" s="250">
        <f>RANK(AU5,(AU5:AU7,AU9:AU14,AU16:AU21,AU23:AU29),0)</f>
        <v>15</v>
      </c>
      <c r="AX5" s="251">
        <f>SUM(AP5,AS5,AV5)</f>
        <v>9</v>
      </c>
      <c r="AY5" s="251">
        <f>RANK(AX5,AX5:AX7,1)</f>
        <v>3</v>
      </c>
      <c r="AZ5" s="251">
        <f>SUM(AQ5,AT5,AW5)</f>
        <v>44</v>
      </c>
      <c r="BA5" s="252">
        <f>RANK(AZ5,(AZ5,AZ6,AZ7,AZ9,AZ10,AZ11,AZ18,AZ19,AZ12,AZ20,AZ13,AZ23,AZ24,AZ16,AZ25,AZ17,AZ26,AZ27,AZ21,AZ28,AZ29,AZ14),1)</f>
        <v>17</v>
      </c>
      <c r="BB5" s="3">
        <f>AO5*4/10</f>
        <v>0.129</v>
      </c>
      <c r="BC5" s="4">
        <f>RANK(BB5,BB5:BB7,0)</f>
        <v>3</v>
      </c>
      <c r="BD5" s="13">
        <f>AR5*3/10</f>
        <v>8.4</v>
      </c>
      <c r="BE5" s="4">
        <f>RANK(BD5,BD5:BD7,0)</f>
        <v>3</v>
      </c>
      <c r="BF5" s="24">
        <f>AU5*3/10</f>
        <v>7.3999999999999996E-2</v>
      </c>
      <c r="BG5" s="4">
        <f>RANK(BF5,BF5:BF7,0)</f>
        <v>3</v>
      </c>
      <c r="BH5" s="4">
        <f>SUM(BC5,BE5,BG5)</f>
        <v>9</v>
      </c>
      <c r="BI5" s="6">
        <f>RANK(BH5,BH5:BH7,1)</f>
        <v>3</v>
      </c>
      <c r="BJ5" s="122" t="s">
        <v>47</v>
      </c>
    </row>
    <row r="6" spans="1:62" s="128" customFormat="1" ht="14.25" customHeight="1" x14ac:dyDescent="0.25">
      <c r="A6" s="123" t="s">
        <v>48</v>
      </c>
      <c r="B6" s="109">
        <v>0.626</v>
      </c>
      <c r="C6" s="4">
        <v>2</v>
      </c>
      <c r="D6" s="4">
        <v>15</v>
      </c>
      <c r="E6" s="4">
        <v>10</v>
      </c>
      <c r="F6" s="4">
        <v>1</v>
      </c>
      <c r="G6" s="4">
        <v>1</v>
      </c>
      <c r="H6" s="40">
        <v>0.124</v>
      </c>
      <c r="I6" s="4">
        <v>2</v>
      </c>
      <c r="J6" s="4">
        <v>16</v>
      </c>
      <c r="K6" s="4">
        <v>5</v>
      </c>
      <c r="L6" s="4">
        <v>2</v>
      </c>
      <c r="M6" s="4">
        <v>32</v>
      </c>
      <c r="N6" s="32">
        <v>13</v>
      </c>
      <c r="O6" s="40">
        <v>0</v>
      </c>
      <c r="P6" s="4">
        <v>1</v>
      </c>
      <c r="Q6" s="4">
        <v>1</v>
      </c>
      <c r="R6" s="4">
        <v>10</v>
      </c>
      <c r="S6" s="4">
        <v>1</v>
      </c>
      <c r="T6" s="4">
        <v>1</v>
      </c>
      <c r="U6" s="40">
        <v>0</v>
      </c>
      <c r="V6" s="4">
        <v>1</v>
      </c>
      <c r="W6" s="4">
        <v>1</v>
      </c>
      <c r="X6" s="4">
        <v>3</v>
      </c>
      <c r="Y6" s="4">
        <v>1</v>
      </c>
      <c r="Z6" s="4">
        <v>3</v>
      </c>
      <c r="AA6" s="32">
        <v>1</v>
      </c>
      <c r="AB6" s="40">
        <v>-0.26700000000000002</v>
      </c>
      <c r="AC6" s="4">
        <v>3</v>
      </c>
      <c r="AD6" s="4">
        <v>14</v>
      </c>
      <c r="AE6" s="4">
        <v>10</v>
      </c>
      <c r="AF6" s="4">
        <v>1</v>
      </c>
      <c r="AG6" s="4">
        <v>1</v>
      </c>
      <c r="AH6" s="40">
        <v>1</v>
      </c>
      <c r="AI6" s="4">
        <v>1</v>
      </c>
      <c r="AJ6" s="4">
        <v>1</v>
      </c>
      <c r="AK6" s="4">
        <v>5</v>
      </c>
      <c r="AL6" s="4">
        <v>3</v>
      </c>
      <c r="AM6" s="4">
        <v>16</v>
      </c>
      <c r="AN6" s="32">
        <v>7</v>
      </c>
      <c r="AO6" s="307">
        <f t="shared" ref="AO6:AO7" si="0">SUM(B6,O6,AB6)</f>
        <v>0.35899999999999999</v>
      </c>
      <c r="AP6" s="247">
        <f>RANK(AO6,AO5:AO7,0)</f>
        <v>2</v>
      </c>
      <c r="AQ6" s="247">
        <f>RANK(AO6,(AO5:AO7,AO9:AO14,AO16:AO21,AO23:AO29),0)</f>
        <v>13</v>
      </c>
      <c r="AR6" s="248">
        <f t="shared" ref="AR6:AR7" si="1">SUM(E6,R6,AE6)</f>
        <v>30</v>
      </c>
      <c r="AS6" s="248">
        <f>RANK(AR6,AR5:AR7,0)</f>
        <v>1</v>
      </c>
      <c r="AT6" s="248">
        <f>RANK(AR6,(AR5:AR7,AR9:AR14,AR16:AR21,AR23:AR29),0)</f>
        <v>1</v>
      </c>
      <c r="AU6" s="249">
        <f t="shared" ref="AU6:AU7" si="2">SUM(H6,U6,AH6)</f>
        <v>1.1240000000000001</v>
      </c>
      <c r="AV6" s="250">
        <f>RANK(AU6,AU5:AU7,0)</f>
        <v>2</v>
      </c>
      <c r="AW6" s="250">
        <f>RANK(AU6,(AU5:AU7,AU9:AU14,AU16:AU21,AU23:AU29),0)</f>
        <v>6</v>
      </c>
      <c r="AX6" s="251">
        <f>SUM(AP6,AS6,AV6)</f>
        <v>5</v>
      </c>
      <c r="AY6" s="251">
        <f>RANK(AX6,AX5:AX7,1)</f>
        <v>2</v>
      </c>
      <c r="AZ6" s="251">
        <f>SUM(AQ6,AT6,AW6)</f>
        <v>20</v>
      </c>
      <c r="BA6" s="252">
        <f>RANK(AZ6,(AZ5,AZ6,AZ7,AZ9,AZ10,AZ11,AZ18,AZ19,AZ12,AZ20,AZ13,AZ23,AZ24,AZ16,AZ25,AZ17,AZ26,AZ27,AZ21,AZ28,AZ29,AZ14),1)</f>
        <v>6</v>
      </c>
      <c r="BB6" s="3">
        <f t="shared" ref="BB6:BB7" si="3">AO6*4/10</f>
        <v>0.14399999999999999</v>
      </c>
      <c r="BC6" s="4">
        <f>RANK(BB6,BB5:BB7,0)</f>
        <v>2</v>
      </c>
      <c r="BD6" s="13">
        <f t="shared" ref="BD6:BD7" si="4">AR6*3/10</f>
        <v>9</v>
      </c>
      <c r="BE6" s="4">
        <f>RANK(BD6,BD5:BD7,0)</f>
        <v>1</v>
      </c>
      <c r="BF6" s="25">
        <f t="shared" ref="BF6:BF7" si="5">AU6*3/10</f>
        <v>0.33700000000000002</v>
      </c>
      <c r="BG6" s="4">
        <f>RANK(BF6,BF5:BF7,0)</f>
        <v>2</v>
      </c>
      <c r="BH6" s="8">
        <f t="shared" ref="BH6:BH7" si="6">SUM(BC6,BE6,BG6)</f>
        <v>5</v>
      </c>
      <c r="BI6" s="6">
        <f>RANK(BH6,BH5:BH7,1)</f>
        <v>2</v>
      </c>
      <c r="BJ6" s="123" t="s">
        <v>48</v>
      </c>
    </row>
    <row r="7" spans="1:62" s="128" customFormat="1" ht="14.25" customHeight="1" thickBot="1" x14ac:dyDescent="0.3">
      <c r="A7" s="124" t="s">
        <v>49</v>
      </c>
      <c r="B7" s="110">
        <v>0.63</v>
      </c>
      <c r="C7" s="10">
        <v>1</v>
      </c>
      <c r="D7" s="4">
        <v>8</v>
      </c>
      <c r="E7" s="4">
        <v>10</v>
      </c>
      <c r="F7" s="10">
        <v>1</v>
      </c>
      <c r="G7" s="4">
        <v>1</v>
      </c>
      <c r="H7" s="41">
        <v>0.29199999999999998</v>
      </c>
      <c r="I7" s="10">
        <v>1</v>
      </c>
      <c r="J7" s="4">
        <v>12</v>
      </c>
      <c r="K7" s="4">
        <v>3</v>
      </c>
      <c r="L7" s="10">
        <v>1</v>
      </c>
      <c r="M7" s="4">
        <v>21</v>
      </c>
      <c r="N7" s="33">
        <v>8</v>
      </c>
      <c r="O7" s="41">
        <v>-5.8999999999999997E-2</v>
      </c>
      <c r="P7" s="10">
        <v>2</v>
      </c>
      <c r="Q7" s="4">
        <v>21</v>
      </c>
      <c r="R7" s="4">
        <v>10</v>
      </c>
      <c r="S7" s="10">
        <v>1</v>
      </c>
      <c r="T7" s="4">
        <v>1</v>
      </c>
      <c r="U7" s="41">
        <v>0</v>
      </c>
      <c r="V7" s="10">
        <v>1</v>
      </c>
      <c r="W7" s="4">
        <v>1</v>
      </c>
      <c r="X7" s="4">
        <v>4</v>
      </c>
      <c r="Y7" s="10">
        <v>2</v>
      </c>
      <c r="Z7" s="4">
        <v>23</v>
      </c>
      <c r="AA7" s="33">
        <v>21</v>
      </c>
      <c r="AB7" s="41">
        <v>-2.1000000000000001E-2</v>
      </c>
      <c r="AC7" s="10">
        <v>1</v>
      </c>
      <c r="AD7" s="4">
        <v>4</v>
      </c>
      <c r="AE7" s="4">
        <v>10</v>
      </c>
      <c r="AF7" s="10">
        <v>1</v>
      </c>
      <c r="AG7" s="4">
        <v>1</v>
      </c>
      <c r="AH7" s="41">
        <v>1</v>
      </c>
      <c r="AI7" s="10">
        <v>1</v>
      </c>
      <c r="AJ7" s="4">
        <v>1</v>
      </c>
      <c r="AK7" s="4">
        <v>3</v>
      </c>
      <c r="AL7" s="10">
        <v>1</v>
      </c>
      <c r="AM7" s="4">
        <v>6</v>
      </c>
      <c r="AN7" s="33">
        <v>1</v>
      </c>
      <c r="AO7" s="309">
        <f t="shared" si="0"/>
        <v>0.55000000000000004</v>
      </c>
      <c r="AP7" s="253">
        <f>RANK(AO7,AO5:AO7,0)</f>
        <v>1</v>
      </c>
      <c r="AQ7" s="253">
        <f>RANK(AO7,(AO5:AO7,AO9:AO14,AO16:AO21,AO23:AO29),0)</f>
        <v>6</v>
      </c>
      <c r="AR7" s="254">
        <f t="shared" si="1"/>
        <v>30</v>
      </c>
      <c r="AS7" s="254">
        <f>RANK(AR7,AR5:AR7,0)</f>
        <v>1</v>
      </c>
      <c r="AT7" s="254">
        <f>RANK(AR7,(AR5:AR7,AR9:AR14,AR16:AR21,AR23:AR29),0)</f>
        <v>1</v>
      </c>
      <c r="AU7" s="255">
        <f t="shared" si="2"/>
        <v>1.292</v>
      </c>
      <c r="AV7" s="256">
        <f>RANK(AU7,AU5:AU7,0)</f>
        <v>1</v>
      </c>
      <c r="AW7" s="256">
        <f>RANK(AU7,(AU5:AU7,AU9:AU14,AU16:AU21,AU23:AU29),0)</f>
        <v>4</v>
      </c>
      <c r="AX7" s="257">
        <f>SUM(AP7,AS7,AV7)</f>
        <v>3</v>
      </c>
      <c r="AY7" s="257">
        <f>RANK(AX7,AX5:AX7,1)</f>
        <v>1</v>
      </c>
      <c r="AZ7" s="257">
        <f>SUM(AQ7,AT7,AW7)</f>
        <v>11</v>
      </c>
      <c r="BA7" s="258">
        <f>RANK(AZ7,(AZ5,AZ6,AZ7,AZ9,AZ10,AZ11,AZ18,AZ19,AZ12,AZ20,AZ13,AZ23,AZ24,AZ16,AZ25,AZ17,AZ26,AZ27,AZ21,AZ28,AZ29,AZ14),1)</f>
        <v>2</v>
      </c>
      <c r="BB7" s="9">
        <f t="shared" si="3"/>
        <v>0.22</v>
      </c>
      <c r="BC7" s="10">
        <f>RANK(BB7,BB5:BB7,0)</f>
        <v>1</v>
      </c>
      <c r="BD7" s="5">
        <f t="shared" si="4"/>
        <v>9</v>
      </c>
      <c r="BE7" s="10">
        <f>RANK(BD7,BD5:BD7,0)</f>
        <v>1</v>
      </c>
      <c r="BF7" s="24">
        <f t="shared" si="5"/>
        <v>0.38800000000000001</v>
      </c>
      <c r="BG7" s="10">
        <f>RANK(BF7,BF5:BF7,0)</f>
        <v>1</v>
      </c>
      <c r="BH7" s="11">
        <f t="shared" si="6"/>
        <v>3</v>
      </c>
      <c r="BI7" s="12">
        <f>RANK(BH7,BH5:BH7,1)</f>
        <v>1</v>
      </c>
      <c r="BJ7" s="124" t="s">
        <v>49</v>
      </c>
    </row>
    <row r="8" spans="1:62" s="85" customFormat="1" ht="14.25" customHeight="1" thickBot="1" x14ac:dyDescent="0.3">
      <c r="A8" s="229" t="s">
        <v>50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/>
      <c r="O8" s="222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222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4"/>
      <c r="AO8" s="304"/>
      <c r="AP8" s="303"/>
      <c r="AQ8" s="303"/>
      <c r="AR8" s="303"/>
      <c r="AS8" s="303"/>
      <c r="AT8" s="303"/>
      <c r="AU8" s="304"/>
      <c r="AV8" s="303"/>
      <c r="AW8" s="303"/>
      <c r="AX8" s="303"/>
      <c r="AY8" s="303"/>
      <c r="AZ8" s="303"/>
      <c r="BA8" s="303"/>
      <c r="BB8" s="242"/>
      <c r="BC8" s="238"/>
      <c r="BD8" s="244"/>
      <c r="BE8" s="238"/>
      <c r="BF8" s="243"/>
      <c r="BG8" s="238"/>
      <c r="BH8" s="245"/>
      <c r="BI8" s="306"/>
      <c r="BJ8" s="231" t="s">
        <v>50</v>
      </c>
    </row>
    <row r="9" spans="1:62" s="128" customFormat="1" ht="14.25" customHeight="1" x14ac:dyDescent="0.25">
      <c r="A9" s="122" t="s">
        <v>93</v>
      </c>
      <c r="B9" s="113">
        <v>0.63200000000000001</v>
      </c>
      <c r="C9" s="71">
        <v>2</v>
      </c>
      <c r="D9" s="68">
        <v>6</v>
      </c>
      <c r="E9" s="4">
        <v>9</v>
      </c>
      <c r="F9" s="68">
        <v>4</v>
      </c>
      <c r="G9" s="68">
        <v>9</v>
      </c>
      <c r="H9" s="40">
        <v>0.84399999999999997</v>
      </c>
      <c r="I9" s="68">
        <v>1</v>
      </c>
      <c r="J9" s="68">
        <v>4</v>
      </c>
      <c r="K9" s="4">
        <v>7</v>
      </c>
      <c r="L9" s="4">
        <v>2</v>
      </c>
      <c r="M9" s="4">
        <v>19</v>
      </c>
      <c r="N9" s="32">
        <v>6</v>
      </c>
      <c r="O9" s="133">
        <v>0</v>
      </c>
      <c r="P9" s="71">
        <v>1</v>
      </c>
      <c r="Q9" s="134">
        <v>1</v>
      </c>
      <c r="R9" s="72">
        <v>10</v>
      </c>
      <c r="S9" s="134">
        <v>1</v>
      </c>
      <c r="T9" s="134">
        <v>1</v>
      </c>
      <c r="U9" s="135">
        <v>0</v>
      </c>
      <c r="V9" s="134">
        <v>1</v>
      </c>
      <c r="W9" s="134">
        <v>1</v>
      </c>
      <c r="X9" s="72">
        <v>3</v>
      </c>
      <c r="Y9" s="72">
        <v>1</v>
      </c>
      <c r="Z9" s="72">
        <v>3</v>
      </c>
      <c r="AA9" s="73">
        <v>1</v>
      </c>
      <c r="AB9" s="50">
        <v>-0.32400000000000001</v>
      </c>
      <c r="AC9" s="71">
        <v>4</v>
      </c>
      <c r="AD9" s="68">
        <v>16</v>
      </c>
      <c r="AE9" s="4">
        <v>7</v>
      </c>
      <c r="AF9" s="68">
        <v>5</v>
      </c>
      <c r="AG9" s="68">
        <v>20</v>
      </c>
      <c r="AH9" s="40">
        <v>-2.81</v>
      </c>
      <c r="AI9" s="68">
        <v>6</v>
      </c>
      <c r="AJ9" s="68">
        <v>22</v>
      </c>
      <c r="AK9" s="4">
        <v>15</v>
      </c>
      <c r="AL9" s="4">
        <v>6</v>
      </c>
      <c r="AM9" s="4">
        <v>58</v>
      </c>
      <c r="AN9" s="32">
        <v>22</v>
      </c>
      <c r="AO9" s="307">
        <f t="shared" ref="AO9:AO14" si="7">SUM(B9,O9,AB9)</f>
        <v>0.308</v>
      </c>
      <c r="AP9" s="300">
        <f>RANK(AO9,AO9:AO14,0)</f>
        <v>4</v>
      </c>
      <c r="AQ9" s="295">
        <f>RANK(AO9,(AO5:AO7,AO9:AO14,AO16:AO21,AO23:AO29),0)</f>
        <v>16</v>
      </c>
      <c r="AR9" s="248">
        <f t="shared" ref="AR9:AR14" si="8">SUM(E9,R9,AE9)</f>
        <v>26</v>
      </c>
      <c r="AS9" s="301">
        <f>RANK(AR9,AR9:AR14,0)</f>
        <v>5</v>
      </c>
      <c r="AT9" s="301">
        <f>RANK(AR9,(AR5:AR7,AR9:AR14,AR16:AR21,AR23:AR29),0)</f>
        <v>20</v>
      </c>
      <c r="AU9" s="249">
        <f t="shared" ref="AU9:AU14" si="9">SUM(H9,U9,AH9)</f>
        <v>-1.966</v>
      </c>
      <c r="AV9" s="302">
        <f>RANK(AU9,AU9:AU14,0)</f>
        <v>6</v>
      </c>
      <c r="AW9" s="302">
        <f>RANK(AU9,(AU5:AU7,AU9:AU14,AU16:AU21,AU23:AU29),0)</f>
        <v>22</v>
      </c>
      <c r="AX9" s="251">
        <f t="shared" ref="AX9:AX14" si="10">SUM(AP9,AS9,AV9)</f>
        <v>15</v>
      </c>
      <c r="AY9" s="251">
        <f>RANK(AX9,AX9:AX14,1)</f>
        <v>5</v>
      </c>
      <c r="AZ9" s="251">
        <f t="shared" ref="AZ9:AZ14" si="11">SUM(AQ9,AT9,AW9)</f>
        <v>58</v>
      </c>
      <c r="BA9" s="252">
        <f>RANK(AZ9,(AZ5,AZ6,AZ7,AZ9,AZ10,AZ11,AZ18,AZ19,AZ12,AZ20,AZ13,AZ23,AZ24,AZ16,AZ25,AZ17,AZ26,AZ27,AZ21,AZ28,AZ29,AZ14),1)</f>
        <v>21</v>
      </c>
      <c r="BB9" s="9">
        <f t="shared" ref="BB9:BB14" si="12">AO9*4/10</f>
        <v>0.123</v>
      </c>
      <c r="BC9" s="10">
        <f>RANK(BB9,BB9:BB14,0)</f>
        <v>4</v>
      </c>
      <c r="BD9" s="5">
        <f t="shared" ref="BD9:BD14" si="13">AR9*3/10</f>
        <v>7.8</v>
      </c>
      <c r="BE9" s="10">
        <f>RANK(BD9,BD9:BD14,0)</f>
        <v>5</v>
      </c>
      <c r="BF9" s="24">
        <f t="shared" ref="BF9:BF14" si="14">AU9*3/10</f>
        <v>-0.59</v>
      </c>
      <c r="BG9" s="10">
        <f>RANK(BF9,BF9:BF14,0)</f>
        <v>6</v>
      </c>
      <c r="BH9" s="11">
        <f t="shared" ref="BH9:BH14" si="15">SUM(BC9,BE9,BG9)</f>
        <v>15</v>
      </c>
      <c r="BI9" s="12">
        <f>RANK(BH9,BH9:BH14,1)</f>
        <v>5</v>
      </c>
      <c r="BJ9" s="122" t="s">
        <v>93</v>
      </c>
    </row>
    <row r="10" spans="1:62" s="128" customFormat="1" ht="14.25" customHeight="1" x14ac:dyDescent="0.25">
      <c r="A10" s="124" t="s">
        <v>51</v>
      </c>
      <c r="B10" s="111">
        <v>0.64500000000000002</v>
      </c>
      <c r="C10" s="53">
        <v>1</v>
      </c>
      <c r="D10" s="46">
        <v>4</v>
      </c>
      <c r="E10" s="10">
        <v>10</v>
      </c>
      <c r="F10" s="46">
        <v>1</v>
      </c>
      <c r="G10" s="46">
        <v>1</v>
      </c>
      <c r="H10" s="43">
        <v>0.57899999999999996</v>
      </c>
      <c r="I10" s="46">
        <v>2</v>
      </c>
      <c r="J10" s="46">
        <v>7</v>
      </c>
      <c r="K10" s="10">
        <v>4</v>
      </c>
      <c r="L10" s="10">
        <v>1</v>
      </c>
      <c r="M10" s="10">
        <v>12</v>
      </c>
      <c r="N10" s="33">
        <v>3</v>
      </c>
      <c r="O10" s="136">
        <v>0</v>
      </c>
      <c r="P10" s="53">
        <v>1</v>
      </c>
      <c r="Q10" s="46">
        <v>1</v>
      </c>
      <c r="R10" s="10">
        <v>10</v>
      </c>
      <c r="S10" s="46">
        <v>1</v>
      </c>
      <c r="T10" s="46">
        <v>1</v>
      </c>
      <c r="U10" s="43">
        <v>0</v>
      </c>
      <c r="V10" s="46">
        <v>1</v>
      </c>
      <c r="W10" s="46">
        <v>1</v>
      </c>
      <c r="X10" s="10">
        <v>3</v>
      </c>
      <c r="Y10" s="10">
        <v>1</v>
      </c>
      <c r="Z10" s="10">
        <v>3</v>
      </c>
      <c r="AA10" s="33">
        <v>1</v>
      </c>
      <c r="AB10" s="44">
        <v>-8.8999999999999996E-2</v>
      </c>
      <c r="AC10" s="53">
        <v>2</v>
      </c>
      <c r="AD10" s="46">
        <v>6</v>
      </c>
      <c r="AE10" s="10">
        <v>10</v>
      </c>
      <c r="AF10" s="46">
        <v>1</v>
      </c>
      <c r="AG10" s="46">
        <v>1</v>
      </c>
      <c r="AH10" s="43">
        <v>1</v>
      </c>
      <c r="AI10" s="46">
        <v>1</v>
      </c>
      <c r="AJ10" s="46">
        <v>1</v>
      </c>
      <c r="AK10" s="10">
        <v>4</v>
      </c>
      <c r="AL10" s="10">
        <v>1</v>
      </c>
      <c r="AM10" s="10">
        <v>8</v>
      </c>
      <c r="AN10" s="33">
        <v>2</v>
      </c>
      <c r="AO10" s="309">
        <f t="shared" si="7"/>
        <v>0.55600000000000005</v>
      </c>
      <c r="AP10" s="274">
        <f>RANK(AO10,AO9:AO14,0)</f>
        <v>2</v>
      </c>
      <c r="AQ10" s="260">
        <f>RANK(AO10,(AO5:AO7,AO9:AO14,AO16:AO21,AO23:AO29),0)</f>
        <v>5</v>
      </c>
      <c r="AR10" s="254">
        <f t="shared" si="8"/>
        <v>30</v>
      </c>
      <c r="AS10" s="261">
        <f>RANK(AR10,AR9:AR14,0)</f>
        <v>1</v>
      </c>
      <c r="AT10" s="261">
        <f>RANK(AR10,(AR5:AR7,AR9:AR14,AR16:AR21,AR23:AR29),0)</f>
        <v>1</v>
      </c>
      <c r="AU10" s="255">
        <f t="shared" si="9"/>
        <v>1.579</v>
      </c>
      <c r="AV10" s="262">
        <f>RANK(AU10,AU9:AU14,0)</f>
        <v>1</v>
      </c>
      <c r="AW10" s="262">
        <f>RANK(AU10,(AU5:AU7,AU9:AU14,AU16:AU21,AU23:AU29),0)</f>
        <v>2</v>
      </c>
      <c r="AX10" s="257">
        <f t="shared" si="10"/>
        <v>4</v>
      </c>
      <c r="AY10" s="257">
        <f>RANK(AX10,AX9:AX14,1)</f>
        <v>1</v>
      </c>
      <c r="AZ10" s="257">
        <f t="shared" si="11"/>
        <v>8</v>
      </c>
      <c r="BA10" s="258">
        <f>RANK(AZ10,(AZ5,AZ6,AZ7,AZ9,AZ10,AZ11,AZ18,AZ19,AZ12,AZ20,AZ13,AZ23,AZ24,AZ16,AZ25,AZ17,AZ26,AZ27,AZ21,AZ28,AZ29,AZ14),1)</f>
        <v>1</v>
      </c>
      <c r="BB10" s="14">
        <f t="shared" si="12"/>
        <v>0.222</v>
      </c>
      <c r="BC10" s="15">
        <f>RANK(BB10,BB9:BB14,0)</f>
        <v>2</v>
      </c>
      <c r="BD10" s="7">
        <f t="shared" si="13"/>
        <v>9</v>
      </c>
      <c r="BE10" s="15">
        <f>RANK(BD10,BD9:BD14,0)</f>
        <v>1</v>
      </c>
      <c r="BF10" s="25">
        <f t="shared" si="14"/>
        <v>0.47399999999999998</v>
      </c>
      <c r="BG10" s="15">
        <f>RANK(BF10,BF9:BF14,0)</f>
        <v>1</v>
      </c>
      <c r="BH10" s="16">
        <f t="shared" si="15"/>
        <v>4</v>
      </c>
      <c r="BI10" s="17">
        <f>RANK(BH10,BH9:BH14,1)</f>
        <v>1</v>
      </c>
      <c r="BJ10" s="124" t="s">
        <v>51</v>
      </c>
    </row>
    <row r="11" spans="1:62" s="128" customFormat="1" ht="14.25" customHeight="1" x14ac:dyDescent="0.25">
      <c r="A11" s="125" t="s">
        <v>94</v>
      </c>
      <c r="B11" s="112">
        <v>0.629</v>
      </c>
      <c r="C11" s="48">
        <v>4</v>
      </c>
      <c r="D11" s="49">
        <v>11</v>
      </c>
      <c r="E11" s="15">
        <v>10</v>
      </c>
      <c r="F11" s="49">
        <v>1</v>
      </c>
      <c r="G11" s="49">
        <v>1</v>
      </c>
      <c r="H11" s="40">
        <v>0</v>
      </c>
      <c r="I11" s="49">
        <v>6</v>
      </c>
      <c r="J11" s="49">
        <v>18</v>
      </c>
      <c r="K11" s="15">
        <v>11</v>
      </c>
      <c r="L11" s="15">
        <v>4</v>
      </c>
      <c r="M11" s="15">
        <v>30</v>
      </c>
      <c r="N11" s="34">
        <v>11</v>
      </c>
      <c r="O11" s="137">
        <v>0</v>
      </c>
      <c r="P11" s="48">
        <v>1</v>
      </c>
      <c r="Q11" s="49">
        <v>1</v>
      </c>
      <c r="R11" s="15">
        <v>10</v>
      </c>
      <c r="S11" s="49">
        <v>1</v>
      </c>
      <c r="T11" s="49">
        <v>1</v>
      </c>
      <c r="U11" s="40">
        <v>0</v>
      </c>
      <c r="V11" s="49">
        <v>1</v>
      </c>
      <c r="W11" s="49">
        <v>1</v>
      </c>
      <c r="X11" s="15">
        <v>3</v>
      </c>
      <c r="Y11" s="15">
        <v>1</v>
      </c>
      <c r="Z11" s="15">
        <v>3</v>
      </c>
      <c r="AA11" s="34">
        <v>1</v>
      </c>
      <c r="AB11" s="47">
        <v>-4.1000000000000002E-2</v>
      </c>
      <c r="AC11" s="48">
        <v>1</v>
      </c>
      <c r="AD11" s="49">
        <v>5</v>
      </c>
      <c r="AE11" s="15">
        <v>9</v>
      </c>
      <c r="AF11" s="49">
        <v>3</v>
      </c>
      <c r="AG11" s="49">
        <v>17</v>
      </c>
      <c r="AH11" s="40">
        <v>0</v>
      </c>
      <c r="AI11" s="49">
        <v>3</v>
      </c>
      <c r="AJ11" s="49">
        <v>8</v>
      </c>
      <c r="AK11" s="15">
        <v>7</v>
      </c>
      <c r="AL11" s="15">
        <v>2</v>
      </c>
      <c r="AM11" s="15">
        <v>30</v>
      </c>
      <c r="AN11" s="34">
        <v>16</v>
      </c>
      <c r="AO11" s="311">
        <f t="shared" si="7"/>
        <v>0.58799999999999997</v>
      </c>
      <c r="AP11" s="263">
        <f>RANK(AO11,AO9:AO14,0)</f>
        <v>1</v>
      </c>
      <c r="AQ11" s="264">
        <f>RANK(AO11,(AO5:AO7,AO9:AO14,AO16:AO21,AO23:AO29),0)</f>
        <v>4</v>
      </c>
      <c r="AR11" s="316">
        <f t="shared" si="8"/>
        <v>29</v>
      </c>
      <c r="AS11" s="265">
        <f>RANK(AR11,AR9:AR14,0)</f>
        <v>2</v>
      </c>
      <c r="AT11" s="265">
        <f>RANK(AR11,(AR5:AR7,AR9:AR14,AR16:AR21,AR23:AR29),0)</f>
        <v>7</v>
      </c>
      <c r="AU11" s="249">
        <f t="shared" si="9"/>
        <v>0</v>
      </c>
      <c r="AV11" s="266">
        <f>RANK(AU11,AU9:AU14,0)</f>
        <v>5</v>
      </c>
      <c r="AW11" s="266">
        <f>RANK(AU11,(AU5:AU7,AU9:AU14,AU16:AU21,AU23:AU29),0)</f>
        <v>18</v>
      </c>
      <c r="AX11" s="267">
        <f t="shared" si="10"/>
        <v>8</v>
      </c>
      <c r="AY11" s="267">
        <f>RANK(AX11,AX9:AX14,1)</f>
        <v>3</v>
      </c>
      <c r="AZ11" s="267">
        <f t="shared" si="11"/>
        <v>29</v>
      </c>
      <c r="BA11" s="268">
        <f>RANK(AZ11,(AZ5,AZ6,AZ7,AZ9,AZ10,AZ11,AZ18,AZ19,AZ12,AZ20,AZ13,AZ23,AZ24,AZ16,AZ25,AZ17,AZ26,AZ27,AZ21,AZ28,AZ29,AZ14),1)</f>
        <v>9</v>
      </c>
      <c r="BB11" s="3">
        <f t="shared" si="12"/>
        <v>0.23499999999999999</v>
      </c>
      <c r="BC11" s="4">
        <f>RANK(BB11,BB9:BB14,0)</f>
        <v>1</v>
      </c>
      <c r="BD11" s="13">
        <f t="shared" si="13"/>
        <v>8.6999999999999993</v>
      </c>
      <c r="BE11" s="4">
        <f>RANK(BD11,BD9:BD14,0)</f>
        <v>2</v>
      </c>
      <c r="BF11" s="23">
        <f t="shared" si="14"/>
        <v>0</v>
      </c>
      <c r="BG11" s="4">
        <f>RANK(BF11,BF9:BF14,0)</f>
        <v>5</v>
      </c>
      <c r="BH11" s="8">
        <f t="shared" si="15"/>
        <v>8</v>
      </c>
      <c r="BI11" s="6">
        <f>RANK(BH11,BH9:BH14,1)</f>
        <v>3</v>
      </c>
      <c r="BJ11" s="125" t="s">
        <v>94</v>
      </c>
    </row>
    <row r="12" spans="1:62" s="128" customFormat="1" ht="14.25" customHeight="1" x14ac:dyDescent="0.25">
      <c r="A12" s="126" t="s">
        <v>95</v>
      </c>
      <c r="B12" s="111">
        <v>0.61299999999999999</v>
      </c>
      <c r="C12" s="53">
        <v>6</v>
      </c>
      <c r="D12" s="46">
        <v>20</v>
      </c>
      <c r="E12" s="10">
        <v>9</v>
      </c>
      <c r="F12" s="46">
        <v>4</v>
      </c>
      <c r="G12" s="46">
        <v>9</v>
      </c>
      <c r="H12" s="42">
        <v>0.19700000000000001</v>
      </c>
      <c r="I12" s="46">
        <v>5</v>
      </c>
      <c r="J12" s="46">
        <v>15</v>
      </c>
      <c r="K12" s="10">
        <v>15</v>
      </c>
      <c r="L12" s="10">
        <v>6</v>
      </c>
      <c r="M12" s="10">
        <v>44</v>
      </c>
      <c r="N12" s="33">
        <v>18</v>
      </c>
      <c r="O12" s="136">
        <v>0</v>
      </c>
      <c r="P12" s="53">
        <v>1</v>
      </c>
      <c r="Q12" s="46">
        <v>1</v>
      </c>
      <c r="R12" s="10">
        <v>10</v>
      </c>
      <c r="S12" s="46">
        <v>1</v>
      </c>
      <c r="T12" s="46">
        <v>1</v>
      </c>
      <c r="U12" s="42">
        <v>0</v>
      </c>
      <c r="V12" s="46">
        <v>1</v>
      </c>
      <c r="W12" s="46">
        <v>1</v>
      </c>
      <c r="X12" s="10">
        <v>3</v>
      </c>
      <c r="Y12" s="10">
        <v>1</v>
      </c>
      <c r="Z12" s="10">
        <v>3</v>
      </c>
      <c r="AA12" s="33">
        <v>1</v>
      </c>
      <c r="AB12" s="44">
        <v>-0.48499999999999999</v>
      </c>
      <c r="AC12" s="53">
        <v>5</v>
      </c>
      <c r="AD12" s="46">
        <v>19</v>
      </c>
      <c r="AE12" s="10">
        <v>5</v>
      </c>
      <c r="AF12" s="46">
        <v>6</v>
      </c>
      <c r="AG12" s="46">
        <v>22</v>
      </c>
      <c r="AH12" s="42">
        <v>0</v>
      </c>
      <c r="AI12" s="46">
        <v>3</v>
      </c>
      <c r="AJ12" s="46">
        <v>8</v>
      </c>
      <c r="AK12" s="10">
        <v>14</v>
      </c>
      <c r="AL12" s="10">
        <v>5</v>
      </c>
      <c r="AM12" s="10">
        <v>49</v>
      </c>
      <c r="AN12" s="33">
        <v>20</v>
      </c>
      <c r="AO12" s="309">
        <f t="shared" si="7"/>
        <v>0.128</v>
      </c>
      <c r="AP12" s="274">
        <f>RANK(AO12,AO9:AO14,0)</f>
        <v>5</v>
      </c>
      <c r="AQ12" s="260">
        <f>RANK(AO12,(AO5:AO7,AO9:AO14,AO16:AO21,AO23:AO29),0)</f>
        <v>19</v>
      </c>
      <c r="AR12" s="254">
        <f t="shared" si="8"/>
        <v>24</v>
      </c>
      <c r="AS12" s="261">
        <f>RANK(AR12,AR9:AR14,0)</f>
        <v>6</v>
      </c>
      <c r="AT12" s="261">
        <f>RANK(AR12,(AR5:AR7,AR9:AR14,AR16:AR21,AR23:AR29),0)</f>
        <v>22</v>
      </c>
      <c r="AU12" s="275">
        <f t="shared" si="9"/>
        <v>0.19700000000000001</v>
      </c>
      <c r="AV12" s="262">
        <f>RANK(AU12,AU9:AU14,0)</f>
        <v>4</v>
      </c>
      <c r="AW12" s="262">
        <f>RANK(AU12,(AU5:AU7,AU9:AU14,AU16:AU21,AU23:AU29),0)</f>
        <v>16</v>
      </c>
      <c r="AX12" s="257">
        <f t="shared" si="10"/>
        <v>15</v>
      </c>
      <c r="AY12" s="257">
        <f>RANK(AX12,AX9:AX14,1)</f>
        <v>5</v>
      </c>
      <c r="AZ12" s="257">
        <f t="shared" si="11"/>
        <v>57</v>
      </c>
      <c r="BA12" s="258">
        <f>RANK(AZ12,(AZ5,AZ6,AZ7,AZ9,AZ10,AZ11,AZ18,AZ19,AZ12,AZ20,AZ13,AZ23,AZ24,AZ16,AZ25,AZ17,AZ26,AZ27,AZ21,AZ28,AZ29,AZ14),1)</f>
        <v>20</v>
      </c>
      <c r="BB12" s="9">
        <f t="shared" si="12"/>
        <v>5.0999999999999997E-2</v>
      </c>
      <c r="BC12" s="10">
        <f>RANK(BB12,BB9:BB14,0)</f>
        <v>5</v>
      </c>
      <c r="BD12" s="5">
        <f t="shared" si="13"/>
        <v>7.2</v>
      </c>
      <c r="BE12" s="10">
        <f>RANK(BD12,BD9:BD14,0)</f>
        <v>6</v>
      </c>
      <c r="BF12" s="24">
        <f t="shared" si="14"/>
        <v>5.8999999999999997E-2</v>
      </c>
      <c r="BG12" s="10">
        <f>RANK(BF12,BF9:BF14,0)</f>
        <v>4</v>
      </c>
      <c r="BH12" s="11">
        <f t="shared" si="15"/>
        <v>15</v>
      </c>
      <c r="BI12" s="12">
        <f>RANK(BH12,BH9:BH14,1)</f>
        <v>5</v>
      </c>
      <c r="BJ12" s="126" t="s">
        <v>95</v>
      </c>
    </row>
    <row r="13" spans="1:62" s="128" customFormat="1" ht="14.25" customHeight="1" x14ac:dyDescent="0.25">
      <c r="A13" s="125" t="s">
        <v>96</v>
      </c>
      <c r="B13" s="112">
        <v>0.622</v>
      </c>
      <c r="C13" s="48">
        <v>5</v>
      </c>
      <c r="D13" s="49">
        <v>16</v>
      </c>
      <c r="E13" s="15">
        <v>9</v>
      </c>
      <c r="F13" s="49">
        <v>4</v>
      </c>
      <c r="G13" s="49">
        <v>9</v>
      </c>
      <c r="H13" s="40">
        <v>0.42</v>
      </c>
      <c r="I13" s="49">
        <v>3</v>
      </c>
      <c r="J13" s="49">
        <v>10</v>
      </c>
      <c r="K13" s="15">
        <v>12</v>
      </c>
      <c r="L13" s="15">
        <v>5</v>
      </c>
      <c r="M13" s="15">
        <v>35</v>
      </c>
      <c r="N13" s="34">
        <v>14</v>
      </c>
      <c r="O13" s="137">
        <v>0</v>
      </c>
      <c r="P13" s="48">
        <v>1</v>
      </c>
      <c r="Q13" s="49">
        <v>1</v>
      </c>
      <c r="R13" s="15">
        <v>10</v>
      </c>
      <c r="S13" s="49">
        <v>1</v>
      </c>
      <c r="T13" s="49">
        <v>1</v>
      </c>
      <c r="U13" s="40">
        <v>0</v>
      </c>
      <c r="V13" s="49">
        <v>1</v>
      </c>
      <c r="W13" s="49">
        <v>1</v>
      </c>
      <c r="X13" s="15">
        <v>3</v>
      </c>
      <c r="Y13" s="15">
        <v>1</v>
      </c>
      <c r="Z13" s="15">
        <v>3</v>
      </c>
      <c r="AA13" s="34">
        <v>1</v>
      </c>
      <c r="AB13" s="47">
        <v>-0.73499999999999999</v>
      </c>
      <c r="AC13" s="48">
        <v>6</v>
      </c>
      <c r="AD13" s="49">
        <v>21</v>
      </c>
      <c r="AE13" s="15">
        <v>10</v>
      </c>
      <c r="AF13" s="49">
        <v>1</v>
      </c>
      <c r="AG13" s="49">
        <v>1</v>
      </c>
      <c r="AH13" s="40">
        <v>0</v>
      </c>
      <c r="AI13" s="49">
        <v>3</v>
      </c>
      <c r="AJ13" s="49">
        <v>8</v>
      </c>
      <c r="AK13" s="15">
        <v>10</v>
      </c>
      <c r="AL13" s="15">
        <v>4</v>
      </c>
      <c r="AM13" s="15">
        <v>30</v>
      </c>
      <c r="AN13" s="34">
        <v>16</v>
      </c>
      <c r="AO13" s="311">
        <f t="shared" si="7"/>
        <v>-0.113</v>
      </c>
      <c r="AP13" s="263">
        <f>RANK(AO13,AO9:AO14,0)</f>
        <v>6</v>
      </c>
      <c r="AQ13" s="264">
        <f>RANK(AO13,(AO5:AO7,AO9:AO14,AO16:AO21,AO23:AO29),0)</f>
        <v>21</v>
      </c>
      <c r="AR13" s="316">
        <f t="shared" si="8"/>
        <v>29</v>
      </c>
      <c r="AS13" s="265">
        <f>RANK(AR13,AR9:AR14,0)</f>
        <v>2</v>
      </c>
      <c r="AT13" s="265">
        <f>RANK(AR13,(AR5:AR7,AR9:AR14,AR16:AR21,AR23:AR29),0)</f>
        <v>7</v>
      </c>
      <c r="AU13" s="249">
        <f t="shared" si="9"/>
        <v>0.42</v>
      </c>
      <c r="AV13" s="266">
        <f>RANK(AU13,AU9:AU14,0)</f>
        <v>3</v>
      </c>
      <c r="AW13" s="266">
        <f>RANK(AU13,(AU5:AU7,AU9:AU14,AU16:AU21,AU23:AU29),0)</f>
        <v>14</v>
      </c>
      <c r="AX13" s="267">
        <f t="shared" si="10"/>
        <v>11</v>
      </c>
      <c r="AY13" s="267">
        <f>RANK(AX13,AX9:AX14,1)</f>
        <v>4</v>
      </c>
      <c r="AZ13" s="267">
        <f t="shared" si="11"/>
        <v>42</v>
      </c>
      <c r="BA13" s="268">
        <f>RANK(AZ13,(AZ5,AZ6,AZ7,AZ9,AZ10,AZ11,AZ18,AZ19,AZ12,AZ20,AZ13,AZ23,AZ24,AZ16,AZ25,AZ17,AZ26,AZ27,AZ21,AZ28,AZ29,AZ14),1)</f>
        <v>16</v>
      </c>
      <c r="BB13" s="14">
        <f t="shared" si="12"/>
        <v>-4.4999999999999998E-2</v>
      </c>
      <c r="BC13" s="15">
        <f>RANK(BB13,BB9:BB14,0)</f>
        <v>6</v>
      </c>
      <c r="BD13" s="7">
        <f t="shared" si="13"/>
        <v>8.6999999999999993</v>
      </c>
      <c r="BE13" s="15">
        <f>RANK(BD13,BD9:BD14,0)</f>
        <v>2</v>
      </c>
      <c r="BF13" s="25">
        <f t="shared" si="14"/>
        <v>0.126</v>
      </c>
      <c r="BG13" s="15">
        <f>RANK(BF13,BF9:BF14,0)</f>
        <v>3</v>
      </c>
      <c r="BH13" s="16">
        <f t="shared" si="15"/>
        <v>11</v>
      </c>
      <c r="BI13" s="17">
        <f>RANK(BH13,BH9:BH14,1)</f>
        <v>4</v>
      </c>
      <c r="BJ13" s="125" t="s">
        <v>96</v>
      </c>
    </row>
    <row r="14" spans="1:62" s="128" customFormat="1" ht="14.25" customHeight="1" thickBot="1" x14ac:dyDescent="0.3">
      <c r="A14" s="126" t="s">
        <v>97</v>
      </c>
      <c r="B14" s="111">
        <v>0.63200000000000001</v>
      </c>
      <c r="C14" s="58">
        <v>2</v>
      </c>
      <c r="D14" s="74">
        <v>6</v>
      </c>
      <c r="E14" s="75">
        <v>10</v>
      </c>
      <c r="F14" s="74">
        <v>1</v>
      </c>
      <c r="G14" s="76">
        <v>1</v>
      </c>
      <c r="H14" s="41">
        <v>0.28399999999999997</v>
      </c>
      <c r="I14" s="77">
        <v>4</v>
      </c>
      <c r="J14" s="74">
        <v>13</v>
      </c>
      <c r="K14" s="75">
        <v>7</v>
      </c>
      <c r="L14" s="75">
        <v>2</v>
      </c>
      <c r="M14" s="75">
        <v>20</v>
      </c>
      <c r="N14" s="78">
        <v>7</v>
      </c>
      <c r="O14" s="79">
        <v>0</v>
      </c>
      <c r="P14" s="55">
        <v>1</v>
      </c>
      <c r="Q14" s="56">
        <v>1</v>
      </c>
      <c r="R14" s="75">
        <v>10</v>
      </c>
      <c r="S14" s="56">
        <v>1</v>
      </c>
      <c r="T14" s="63">
        <v>1</v>
      </c>
      <c r="U14" s="64">
        <v>0</v>
      </c>
      <c r="V14" s="62">
        <v>1</v>
      </c>
      <c r="W14" s="56">
        <v>1</v>
      </c>
      <c r="X14" s="19">
        <v>3</v>
      </c>
      <c r="Y14" s="19">
        <v>1</v>
      </c>
      <c r="Z14" s="19">
        <v>3</v>
      </c>
      <c r="AA14" s="35">
        <v>1</v>
      </c>
      <c r="AB14" s="44">
        <v>-0.317</v>
      </c>
      <c r="AC14" s="53">
        <v>3</v>
      </c>
      <c r="AD14" s="46">
        <v>15</v>
      </c>
      <c r="AE14" s="75">
        <v>9</v>
      </c>
      <c r="AF14" s="46">
        <v>3</v>
      </c>
      <c r="AG14" s="57">
        <v>17</v>
      </c>
      <c r="AH14" s="42">
        <v>0.747</v>
      </c>
      <c r="AI14" s="59">
        <v>2</v>
      </c>
      <c r="AJ14" s="46">
        <v>7</v>
      </c>
      <c r="AK14" s="84">
        <v>8</v>
      </c>
      <c r="AL14" s="75">
        <v>3</v>
      </c>
      <c r="AM14" s="75">
        <v>39</v>
      </c>
      <c r="AN14" s="78">
        <v>18</v>
      </c>
      <c r="AO14" s="307">
        <f t="shared" si="7"/>
        <v>0.315</v>
      </c>
      <c r="AP14" s="284">
        <f>RANK(AO14,AO9:AO14,0)</f>
        <v>3</v>
      </c>
      <c r="AQ14" s="295">
        <f>RANK(AO14,(AO5:AO7,AO9:AO14,AO16:AO21,AO23:AO29),0)</f>
        <v>15</v>
      </c>
      <c r="AR14" s="248">
        <f t="shared" si="8"/>
        <v>29</v>
      </c>
      <c r="AS14" s="261">
        <f>RANK(AR14,AR9:AR14,0)</f>
        <v>2</v>
      </c>
      <c r="AT14" s="276">
        <f>RANK(AR14,(AR5:AR7,AR9:AR14,AR16:AR21,AR23:AR29),0)</f>
        <v>7</v>
      </c>
      <c r="AU14" s="272">
        <f t="shared" si="9"/>
        <v>1.0309999999999999</v>
      </c>
      <c r="AV14" s="277">
        <f>RANK(AU14,AU9:AU14,0)</f>
        <v>2</v>
      </c>
      <c r="AW14" s="262">
        <f>RANK(AU14,(AU5:AU7,AU9:AU14,AU16:AU21,AU23:AU29),0)</f>
        <v>8</v>
      </c>
      <c r="AX14" s="251">
        <f t="shared" si="10"/>
        <v>7</v>
      </c>
      <c r="AY14" s="251">
        <f>RANK(AX14,AX9:AX14,1)</f>
        <v>2</v>
      </c>
      <c r="AZ14" s="251">
        <f t="shared" si="11"/>
        <v>30</v>
      </c>
      <c r="BA14" s="252">
        <f>RANK(AZ14,(AZ5,AZ6,AZ7,AZ9,AZ10,AZ11,AZ18,AZ19,AZ12,AZ20,AZ13,AZ23,AZ24,AZ16,AZ25,AZ17,AZ26,AZ27,AZ21,AZ28,AZ29,AZ14),1)</f>
        <v>11</v>
      </c>
      <c r="BB14" s="9">
        <f t="shared" si="12"/>
        <v>0.126</v>
      </c>
      <c r="BC14" s="10">
        <f>RANK(BB14,BB9:BB14,0)</f>
        <v>3</v>
      </c>
      <c r="BD14" s="5">
        <f t="shared" si="13"/>
        <v>8.6999999999999993</v>
      </c>
      <c r="BE14" s="10">
        <f>RANK(BD14,BD9:BD14,0)</f>
        <v>2</v>
      </c>
      <c r="BF14" s="24">
        <f t="shared" si="14"/>
        <v>0.309</v>
      </c>
      <c r="BG14" s="10">
        <f>RANK(BF14,BF9:BF14,0)</f>
        <v>2</v>
      </c>
      <c r="BH14" s="11">
        <f t="shared" si="15"/>
        <v>7</v>
      </c>
      <c r="BI14" s="12">
        <f>RANK(BH14,BH9:BH14,1)</f>
        <v>2</v>
      </c>
      <c r="BJ14" s="126" t="s">
        <v>97</v>
      </c>
    </row>
    <row r="15" spans="1:62" s="85" customFormat="1" ht="14.25" customHeight="1" thickBot="1" x14ac:dyDescent="0.3">
      <c r="A15" s="229" t="s">
        <v>55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4"/>
      <c r="O15" s="222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4"/>
      <c r="AB15" s="222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4"/>
      <c r="AO15" s="304"/>
      <c r="AP15" s="303"/>
      <c r="AQ15" s="303"/>
      <c r="AR15" s="303"/>
      <c r="AS15" s="303"/>
      <c r="AT15" s="303"/>
      <c r="AU15" s="304"/>
      <c r="AV15" s="303"/>
      <c r="AW15" s="303"/>
      <c r="AX15" s="303"/>
      <c r="AY15" s="303"/>
      <c r="AZ15" s="303"/>
      <c r="BA15" s="303"/>
      <c r="BB15" s="242"/>
      <c r="BC15" s="238"/>
      <c r="BD15" s="244"/>
      <c r="BE15" s="238"/>
      <c r="BF15" s="243"/>
      <c r="BG15" s="238"/>
      <c r="BH15" s="245"/>
      <c r="BI15" s="306"/>
      <c r="BJ15" s="231" t="s">
        <v>55</v>
      </c>
    </row>
    <row r="16" spans="1:62" s="128" customFormat="1" ht="14.25" customHeight="1" x14ac:dyDescent="0.25">
      <c r="A16" s="123" t="s">
        <v>58</v>
      </c>
      <c r="B16" s="111">
        <v>0.629</v>
      </c>
      <c r="C16" s="53">
        <v>4</v>
      </c>
      <c r="D16" s="46">
        <v>11</v>
      </c>
      <c r="E16" s="10">
        <v>9</v>
      </c>
      <c r="F16" s="59">
        <v>1</v>
      </c>
      <c r="G16" s="57">
        <v>9</v>
      </c>
      <c r="H16" s="42">
        <v>2.9000000000000001E-2</v>
      </c>
      <c r="I16" s="59">
        <v>5</v>
      </c>
      <c r="J16" s="57">
        <v>17</v>
      </c>
      <c r="K16" s="10">
        <v>10</v>
      </c>
      <c r="L16" s="10">
        <v>4</v>
      </c>
      <c r="M16" s="10">
        <v>37</v>
      </c>
      <c r="N16" s="33">
        <v>16</v>
      </c>
      <c r="O16" s="44">
        <v>0</v>
      </c>
      <c r="P16" s="53">
        <v>1</v>
      </c>
      <c r="Q16" s="46">
        <v>1</v>
      </c>
      <c r="R16" s="10">
        <v>10</v>
      </c>
      <c r="S16" s="59">
        <v>1</v>
      </c>
      <c r="T16" s="57">
        <v>1</v>
      </c>
      <c r="U16" s="42">
        <v>0</v>
      </c>
      <c r="V16" s="59">
        <v>1</v>
      </c>
      <c r="W16" s="57">
        <v>1</v>
      </c>
      <c r="X16" s="10">
        <v>3</v>
      </c>
      <c r="Y16" s="10">
        <v>1</v>
      </c>
      <c r="Z16" s="10">
        <v>3</v>
      </c>
      <c r="AA16" s="33">
        <v>1</v>
      </c>
      <c r="AB16" s="44">
        <v>-0.97199999999999998</v>
      </c>
      <c r="AC16" s="53">
        <v>6</v>
      </c>
      <c r="AD16" s="46">
        <v>22</v>
      </c>
      <c r="AE16" s="10">
        <v>8</v>
      </c>
      <c r="AF16" s="59">
        <v>5</v>
      </c>
      <c r="AG16" s="57">
        <v>19</v>
      </c>
      <c r="AH16" s="42">
        <v>0</v>
      </c>
      <c r="AI16" s="59">
        <v>1</v>
      </c>
      <c r="AJ16" s="57">
        <v>8</v>
      </c>
      <c r="AK16" s="10">
        <v>12</v>
      </c>
      <c r="AL16" s="10">
        <v>5</v>
      </c>
      <c r="AM16" s="10">
        <v>49</v>
      </c>
      <c r="AN16" s="33">
        <v>20</v>
      </c>
      <c r="AO16" s="309">
        <f t="shared" ref="AO16:AO21" si="16">SUM(B16,O16,AB16)</f>
        <v>-0.34300000000000003</v>
      </c>
      <c r="AP16" s="274">
        <f>RANK(AO16,AO16:AO21,0)</f>
        <v>6</v>
      </c>
      <c r="AQ16" s="260">
        <f>RANK(AO16,(AO5:AO7,AO9:AO14,AO16:AO21,AO23:AO29),0)</f>
        <v>22</v>
      </c>
      <c r="AR16" s="254">
        <f t="shared" ref="AR16:AR21" si="17">SUM(E16,R16,AE16)</f>
        <v>27</v>
      </c>
      <c r="AS16" s="278">
        <f>RANK(AR16,AR16:AR21,0)</f>
        <v>5</v>
      </c>
      <c r="AT16" s="276">
        <f>RANK(AR16,(AR5:AR7,AR9:AR14,AR16:AR21,AR23:AR29),0)</f>
        <v>19</v>
      </c>
      <c r="AU16" s="275">
        <f t="shared" ref="AU16:AU21" si="18">SUM(H16,U16,AH16)</f>
        <v>2.9000000000000001E-2</v>
      </c>
      <c r="AV16" s="277">
        <f>RANK(AU16,AU16:AU21,0)</f>
        <v>5</v>
      </c>
      <c r="AW16" s="279">
        <f>RANK(AU16,(AU5:AU7,AU9:AU14,AU16:AU21,AU23:AU29),0)</f>
        <v>17</v>
      </c>
      <c r="AX16" s="257">
        <f t="shared" ref="AX16:AX21" si="19">SUM(AP16,AS16,AV16)</f>
        <v>16</v>
      </c>
      <c r="AY16" s="257">
        <f>RANK(AX16,AX16:AX21,1)</f>
        <v>6</v>
      </c>
      <c r="AZ16" s="257">
        <f t="shared" ref="AZ16:AZ21" si="20">SUM(AQ16,AT16,AW16)</f>
        <v>58</v>
      </c>
      <c r="BA16" s="258">
        <f>RANK(AZ16,(AZ5,AZ6,AZ7,AZ9,AZ10,AZ11,AZ18,AZ19,AZ12,AZ20,AZ13,AZ23,AZ24,AZ16,AZ25,AZ17,AZ26,AZ27,AZ21,AZ28,AZ29,AZ14),1)</f>
        <v>21</v>
      </c>
      <c r="BB16" s="9">
        <f t="shared" ref="BB16:BB21" si="21">AO16*4/10</f>
        <v>-0.13700000000000001</v>
      </c>
      <c r="BC16" s="10">
        <f>RANK(BB16,BB16:BB21,0)</f>
        <v>6</v>
      </c>
      <c r="BD16" s="5">
        <f t="shared" ref="BD16:BD21" si="22">AR16*3/10</f>
        <v>8.1</v>
      </c>
      <c r="BE16" s="10">
        <f>RANK(BD16,BD16:BD21,0)</f>
        <v>5</v>
      </c>
      <c r="BF16" s="24">
        <f t="shared" ref="BF16:BF21" si="23">AU16*3/10</f>
        <v>8.9999999999999993E-3</v>
      </c>
      <c r="BG16" s="10">
        <f>RANK(BF16,BF16:BF21,0)</f>
        <v>5</v>
      </c>
      <c r="BH16" s="10">
        <f t="shared" ref="BH16:BH21" si="24">SUM(BC16,BE16,BG16)</f>
        <v>16</v>
      </c>
      <c r="BI16" s="12">
        <f>RANK(BH16,BH16:BH21,1)</f>
        <v>6</v>
      </c>
      <c r="BJ16" s="123" t="s">
        <v>58</v>
      </c>
    </row>
    <row r="17" spans="1:62" s="128" customFormat="1" ht="14.25" customHeight="1" x14ac:dyDescent="0.25">
      <c r="A17" s="124" t="s">
        <v>59</v>
      </c>
      <c r="B17" s="112">
        <v>0.61399999999999999</v>
      </c>
      <c r="C17" s="48">
        <v>5</v>
      </c>
      <c r="D17" s="49">
        <v>19</v>
      </c>
      <c r="E17" s="15">
        <v>9</v>
      </c>
      <c r="F17" s="60">
        <v>1</v>
      </c>
      <c r="G17" s="61">
        <v>9</v>
      </c>
      <c r="H17" s="40">
        <v>0.50700000000000001</v>
      </c>
      <c r="I17" s="60">
        <v>4</v>
      </c>
      <c r="J17" s="61">
        <v>9</v>
      </c>
      <c r="K17" s="15">
        <v>10</v>
      </c>
      <c r="L17" s="15">
        <v>4</v>
      </c>
      <c r="M17" s="15">
        <v>37</v>
      </c>
      <c r="N17" s="34">
        <v>16</v>
      </c>
      <c r="O17" s="47">
        <v>0</v>
      </c>
      <c r="P17" s="48">
        <v>1</v>
      </c>
      <c r="Q17" s="49">
        <v>1</v>
      </c>
      <c r="R17" s="15">
        <v>10</v>
      </c>
      <c r="S17" s="60">
        <v>1</v>
      </c>
      <c r="T17" s="61">
        <v>1</v>
      </c>
      <c r="U17" s="40">
        <v>0</v>
      </c>
      <c r="V17" s="60">
        <v>1</v>
      </c>
      <c r="W17" s="61">
        <v>1</v>
      </c>
      <c r="X17" s="15">
        <v>3</v>
      </c>
      <c r="Y17" s="15">
        <v>1</v>
      </c>
      <c r="Z17" s="15">
        <v>3</v>
      </c>
      <c r="AA17" s="34">
        <v>1</v>
      </c>
      <c r="AB17" s="47">
        <v>-0.121</v>
      </c>
      <c r="AC17" s="48">
        <v>2</v>
      </c>
      <c r="AD17" s="49">
        <v>7</v>
      </c>
      <c r="AE17" s="15">
        <v>10</v>
      </c>
      <c r="AF17" s="60">
        <v>1</v>
      </c>
      <c r="AG17" s="61">
        <v>1</v>
      </c>
      <c r="AH17" s="40">
        <v>0</v>
      </c>
      <c r="AI17" s="60">
        <v>1</v>
      </c>
      <c r="AJ17" s="61">
        <v>8</v>
      </c>
      <c r="AK17" s="15">
        <v>4</v>
      </c>
      <c r="AL17" s="15">
        <v>2</v>
      </c>
      <c r="AM17" s="15">
        <v>16</v>
      </c>
      <c r="AN17" s="34">
        <v>7</v>
      </c>
      <c r="AO17" s="311">
        <f t="shared" si="16"/>
        <v>0.49299999999999999</v>
      </c>
      <c r="AP17" s="263">
        <f>RANK(AO17,AO16:AO21,0)</f>
        <v>2</v>
      </c>
      <c r="AQ17" s="264">
        <f>RANK(AO17,(AO5:AO7,AO9:AO14,AO16:AO21,AO23:AO29),0)</f>
        <v>8</v>
      </c>
      <c r="AR17" s="316">
        <f t="shared" si="17"/>
        <v>29</v>
      </c>
      <c r="AS17" s="280">
        <f>RANK(AR17,AR16:AR21,0)</f>
        <v>1</v>
      </c>
      <c r="AT17" s="281">
        <f>RANK(AR17,(AR5:AR7,AR9:AR14,AR16:AR21,AR23:AR29),0)</f>
        <v>7</v>
      </c>
      <c r="AU17" s="249">
        <f t="shared" si="18"/>
        <v>0.50700000000000001</v>
      </c>
      <c r="AV17" s="282">
        <f>RANK(AU17,AU16:AU21,0)</f>
        <v>4</v>
      </c>
      <c r="AW17" s="283">
        <f>RANK(AU17,(AU5:AU7,AU9:AU14,AU16:AU21,AU23:AU29),0)</f>
        <v>13</v>
      </c>
      <c r="AX17" s="267">
        <f t="shared" si="19"/>
        <v>7</v>
      </c>
      <c r="AY17" s="267">
        <f>RANK(AX17,AX16:AX21,1)</f>
        <v>2</v>
      </c>
      <c r="AZ17" s="267">
        <f t="shared" si="20"/>
        <v>28</v>
      </c>
      <c r="BA17" s="268">
        <f>RANK(AZ17,(AZ5,AZ6,AZ7,AZ9,AZ10,AZ11,AZ18,AZ19,AZ12,AZ20,AZ13,AZ23,AZ24,AZ16,AZ25,AZ17,AZ26,AZ27,AZ21,AZ28,AZ29,AZ14),1)</f>
        <v>8</v>
      </c>
      <c r="BB17" s="14">
        <f t="shared" si="21"/>
        <v>0.19700000000000001</v>
      </c>
      <c r="BC17" s="15">
        <f>RANK(BB17,BB16:BB21,0)</f>
        <v>2</v>
      </c>
      <c r="BD17" s="7">
        <f t="shared" si="22"/>
        <v>8.6999999999999993</v>
      </c>
      <c r="BE17" s="15">
        <f>RANK(BD17,BD16:BD21,0)</f>
        <v>1</v>
      </c>
      <c r="BF17" s="25">
        <f t="shared" si="23"/>
        <v>0.152</v>
      </c>
      <c r="BG17" s="15">
        <f>RANK(BF17,BF16:BF21,0)</f>
        <v>4</v>
      </c>
      <c r="BH17" s="15">
        <f t="shared" si="24"/>
        <v>7</v>
      </c>
      <c r="BI17" s="17">
        <f>RANK(BH17,BH16:BH21,1)</f>
        <v>2</v>
      </c>
      <c r="BJ17" s="124" t="s">
        <v>59</v>
      </c>
    </row>
    <row r="18" spans="1:62" s="128" customFormat="1" ht="14.25" customHeight="1" x14ac:dyDescent="0.25">
      <c r="A18" s="125" t="s">
        <v>52</v>
      </c>
      <c r="B18" s="113">
        <v>0.64800000000000002</v>
      </c>
      <c r="C18" s="51">
        <v>1</v>
      </c>
      <c r="D18" s="52">
        <v>3</v>
      </c>
      <c r="E18" s="4">
        <v>9</v>
      </c>
      <c r="F18" s="52">
        <v>1</v>
      </c>
      <c r="G18" s="52">
        <v>9</v>
      </c>
      <c r="H18" s="39">
        <v>1.069</v>
      </c>
      <c r="I18" s="52">
        <v>1</v>
      </c>
      <c r="J18" s="52">
        <v>2</v>
      </c>
      <c r="K18" s="4">
        <v>3</v>
      </c>
      <c r="L18" s="4">
        <v>1</v>
      </c>
      <c r="M18" s="4">
        <v>14</v>
      </c>
      <c r="N18" s="32">
        <v>4</v>
      </c>
      <c r="O18" s="50">
        <v>0</v>
      </c>
      <c r="P18" s="51">
        <v>1</v>
      </c>
      <c r="Q18" s="52">
        <v>1</v>
      </c>
      <c r="R18" s="4">
        <v>10</v>
      </c>
      <c r="S18" s="52">
        <v>1</v>
      </c>
      <c r="T18" s="52">
        <v>1</v>
      </c>
      <c r="U18" s="39">
        <v>0</v>
      </c>
      <c r="V18" s="52">
        <v>1</v>
      </c>
      <c r="W18" s="52">
        <v>1</v>
      </c>
      <c r="X18" s="4">
        <v>3</v>
      </c>
      <c r="Y18" s="4">
        <v>1</v>
      </c>
      <c r="Z18" s="4">
        <v>3</v>
      </c>
      <c r="AA18" s="32">
        <v>1</v>
      </c>
      <c r="AB18" s="50">
        <v>0</v>
      </c>
      <c r="AC18" s="51">
        <v>1</v>
      </c>
      <c r="AD18" s="52">
        <v>1</v>
      </c>
      <c r="AE18" s="4">
        <v>10</v>
      </c>
      <c r="AF18" s="52">
        <v>1</v>
      </c>
      <c r="AG18" s="52">
        <v>1</v>
      </c>
      <c r="AH18" s="39">
        <v>0</v>
      </c>
      <c r="AI18" s="52">
        <v>1</v>
      </c>
      <c r="AJ18" s="52">
        <v>8</v>
      </c>
      <c r="AK18" s="4">
        <v>3</v>
      </c>
      <c r="AL18" s="4">
        <v>1</v>
      </c>
      <c r="AM18" s="4">
        <v>10</v>
      </c>
      <c r="AN18" s="32">
        <v>3</v>
      </c>
      <c r="AO18" s="307">
        <f t="shared" si="16"/>
        <v>0.64800000000000002</v>
      </c>
      <c r="AP18" s="269">
        <f>RANK(AO18,AO16:AO21,0)</f>
        <v>1</v>
      </c>
      <c r="AQ18" s="270">
        <f>RANK(AO18,(AO5:AO7,AO9:AO14,AO16:AO21,AO23:AO29),0)</f>
        <v>1</v>
      </c>
      <c r="AR18" s="248">
        <f t="shared" si="17"/>
        <v>29</v>
      </c>
      <c r="AS18" s="271">
        <f>RANK(AR18,AR16:AR21,0)</f>
        <v>1</v>
      </c>
      <c r="AT18" s="271">
        <f>RANK(AR18,(AR5:AR7,AR9:AR14,AR16:AR21,AR23:AR29),0)</f>
        <v>7</v>
      </c>
      <c r="AU18" s="272">
        <f t="shared" si="18"/>
        <v>1.069</v>
      </c>
      <c r="AV18" s="273">
        <f>RANK(AU18,AU16:AU21,0)</f>
        <v>1</v>
      </c>
      <c r="AW18" s="273">
        <f>RANK(AU18,(AU5:AU7,AU9:AU14,AU16:AU21,AU23:AU29),0)</f>
        <v>7</v>
      </c>
      <c r="AX18" s="251">
        <f t="shared" si="19"/>
        <v>3</v>
      </c>
      <c r="AY18" s="251">
        <f>RANK(AX18,AX16:AX21,1)</f>
        <v>1</v>
      </c>
      <c r="AZ18" s="251">
        <f t="shared" si="20"/>
        <v>15</v>
      </c>
      <c r="BA18" s="252">
        <f>RANK(AZ18,(AZ5,AZ6,AZ7,AZ9,AZ10,AZ11,AZ18,AZ19,AZ12,AZ20,AZ13,AZ23,AZ24,AZ16,AZ25,AZ17,AZ26,AZ27,AZ21,AZ28,AZ29,AZ14),1)</f>
        <v>4</v>
      </c>
      <c r="BB18" s="3">
        <f t="shared" si="21"/>
        <v>0.25900000000000001</v>
      </c>
      <c r="BC18" s="4">
        <f>RANK(BB18,BB16:BB21,0)</f>
        <v>1</v>
      </c>
      <c r="BD18" s="13">
        <f t="shared" si="22"/>
        <v>8.6999999999999993</v>
      </c>
      <c r="BE18" s="4">
        <f>RANK(BD18,BD16:BD21,0)</f>
        <v>1</v>
      </c>
      <c r="BF18" s="23">
        <f t="shared" si="23"/>
        <v>0.32100000000000001</v>
      </c>
      <c r="BG18" s="4">
        <f>RANK(BF18,BF16:BF21,0)</f>
        <v>1</v>
      </c>
      <c r="BH18" s="8">
        <f t="shared" si="24"/>
        <v>3</v>
      </c>
      <c r="BI18" s="6">
        <f>RANK(BH18,BH16:BH21,1)</f>
        <v>1</v>
      </c>
      <c r="BJ18" s="125" t="s">
        <v>52</v>
      </c>
    </row>
    <row r="19" spans="1:62" s="128" customFormat="1" ht="14.25" customHeight="1" x14ac:dyDescent="0.25">
      <c r="A19" s="126" t="s">
        <v>53</v>
      </c>
      <c r="B19" s="112">
        <v>0.63700000000000001</v>
      </c>
      <c r="C19" s="48">
        <v>2</v>
      </c>
      <c r="D19" s="49">
        <v>5</v>
      </c>
      <c r="E19" s="10">
        <v>9</v>
      </c>
      <c r="F19" s="46">
        <v>1</v>
      </c>
      <c r="G19" s="46">
        <v>9</v>
      </c>
      <c r="H19" s="40">
        <v>0.55000000000000004</v>
      </c>
      <c r="I19" s="49">
        <v>3</v>
      </c>
      <c r="J19" s="49">
        <v>8</v>
      </c>
      <c r="K19" s="15">
        <v>6</v>
      </c>
      <c r="L19" s="15">
        <v>2</v>
      </c>
      <c r="M19" s="15">
        <v>22</v>
      </c>
      <c r="N19" s="34">
        <v>9</v>
      </c>
      <c r="O19" s="47">
        <v>0</v>
      </c>
      <c r="P19" s="48">
        <v>1</v>
      </c>
      <c r="Q19" s="49">
        <v>1</v>
      </c>
      <c r="R19" s="10">
        <v>10</v>
      </c>
      <c r="S19" s="46">
        <v>1</v>
      </c>
      <c r="T19" s="46">
        <v>1</v>
      </c>
      <c r="U19" s="40">
        <v>0</v>
      </c>
      <c r="V19" s="49">
        <v>1</v>
      </c>
      <c r="W19" s="49">
        <v>1</v>
      </c>
      <c r="X19" s="15">
        <v>3</v>
      </c>
      <c r="Y19" s="15">
        <v>1</v>
      </c>
      <c r="Z19" s="15">
        <v>3</v>
      </c>
      <c r="AA19" s="34">
        <v>1</v>
      </c>
      <c r="AB19" s="47">
        <v>-0.23200000000000001</v>
      </c>
      <c r="AC19" s="48">
        <v>4</v>
      </c>
      <c r="AD19" s="49">
        <v>12</v>
      </c>
      <c r="AE19" s="10">
        <v>10</v>
      </c>
      <c r="AF19" s="46">
        <v>1</v>
      </c>
      <c r="AG19" s="46">
        <v>1</v>
      </c>
      <c r="AH19" s="40">
        <v>0</v>
      </c>
      <c r="AI19" s="49">
        <v>1</v>
      </c>
      <c r="AJ19" s="49">
        <v>8</v>
      </c>
      <c r="AK19" s="15">
        <v>6</v>
      </c>
      <c r="AL19" s="15">
        <v>4</v>
      </c>
      <c r="AM19" s="15">
        <v>21</v>
      </c>
      <c r="AN19" s="34">
        <v>13</v>
      </c>
      <c r="AO19" s="311">
        <f t="shared" si="16"/>
        <v>0.40500000000000003</v>
      </c>
      <c r="AP19" s="263">
        <f>RANK(AO19,AO16:AO21,0)</f>
        <v>4</v>
      </c>
      <c r="AQ19" s="264">
        <f>RANK(AO19,(AO5:AO7,AO9:AO14,AO16:AO21,AO23:AO29),0)</f>
        <v>11</v>
      </c>
      <c r="AR19" s="316">
        <f t="shared" si="17"/>
        <v>29</v>
      </c>
      <c r="AS19" s="265">
        <f>RANK(AR19,AR16:AR21,0)</f>
        <v>1</v>
      </c>
      <c r="AT19" s="265">
        <f>RANK(AR19,(AR5:AR7,AR9:AR14,AR16:AR21,AR23:AR29),0)</f>
        <v>7</v>
      </c>
      <c r="AU19" s="249">
        <f t="shared" si="18"/>
        <v>0.55000000000000004</v>
      </c>
      <c r="AV19" s="266">
        <f>RANK(AU19,AU16:AU21,0)</f>
        <v>3</v>
      </c>
      <c r="AW19" s="266">
        <f>RANK(AU19,(AU5:AU7,AU9:AU14,AU16:AU21,AU23:AU29),0)</f>
        <v>12</v>
      </c>
      <c r="AX19" s="267">
        <f t="shared" si="19"/>
        <v>8</v>
      </c>
      <c r="AY19" s="267">
        <f>RANK(AX19,AX16:AX21,1)</f>
        <v>3</v>
      </c>
      <c r="AZ19" s="267">
        <f t="shared" si="20"/>
        <v>30</v>
      </c>
      <c r="BA19" s="268">
        <f>RANK(AZ19,(AZ5,AZ6,AZ7,AZ9,AZ10,AZ11,AZ18,AZ19,AZ12,AZ20,AZ13,AZ23,AZ24,AZ16,AZ25,AZ17,AZ26,AZ27,AZ21,AZ28,AZ29,AZ14),1)</f>
        <v>11</v>
      </c>
      <c r="BB19" s="14">
        <f t="shared" si="21"/>
        <v>0.16200000000000001</v>
      </c>
      <c r="BC19" s="15">
        <f>RANK(BB19,BB16:BB21,0)</f>
        <v>3</v>
      </c>
      <c r="BD19" s="7">
        <f t="shared" si="22"/>
        <v>8.6999999999999993</v>
      </c>
      <c r="BE19" s="15">
        <f>RANK(BD19,BD16:BD21,0)</f>
        <v>1</v>
      </c>
      <c r="BF19" s="25">
        <f t="shared" si="23"/>
        <v>0.16500000000000001</v>
      </c>
      <c r="BG19" s="15">
        <f>RANK(BF19,BF16:BF21,0)</f>
        <v>3</v>
      </c>
      <c r="BH19" s="16">
        <f t="shared" si="24"/>
        <v>7</v>
      </c>
      <c r="BI19" s="17">
        <f>RANK(BH19,BH16:BH21,1)</f>
        <v>2</v>
      </c>
      <c r="BJ19" s="126" t="s">
        <v>53</v>
      </c>
    </row>
    <row r="20" spans="1:62" s="128" customFormat="1" ht="14.25" customHeight="1" x14ac:dyDescent="0.25">
      <c r="A20" s="125" t="s">
        <v>54</v>
      </c>
      <c r="B20" s="112">
        <v>0.61099999999999999</v>
      </c>
      <c r="C20" s="48">
        <v>6</v>
      </c>
      <c r="D20" s="49">
        <v>21</v>
      </c>
      <c r="E20" s="15">
        <v>8</v>
      </c>
      <c r="F20" s="49">
        <v>6</v>
      </c>
      <c r="G20" s="49">
        <v>19</v>
      </c>
      <c r="H20" s="40">
        <v>-3.7999999999999999E-2</v>
      </c>
      <c r="I20" s="49">
        <v>6</v>
      </c>
      <c r="J20" s="49">
        <v>20</v>
      </c>
      <c r="K20" s="15">
        <v>18</v>
      </c>
      <c r="L20" s="15">
        <v>6</v>
      </c>
      <c r="M20" s="15">
        <v>60</v>
      </c>
      <c r="N20" s="34">
        <v>21</v>
      </c>
      <c r="O20" s="47">
        <v>0</v>
      </c>
      <c r="P20" s="48">
        <v>1</v>
      </c>
      <c r="Q20" s="49">
        <v>1</v>
      </c>
      <c r="R20" s="15">
        <v>10</v>
      </c>
      <c r="S20" s="49">
        <v>1</v>
      </c>
      <c r="T20" s="49">
        <v>1</v>
      </c>
      <c r="U20" s="40">
        <v>0</v>
      </c>
      <c r="V20" s="49">
        <v>1</v>
      </c>
      <c r="W20" s="49">
        <v>1</v>
      </c>
      <c r="X20" s="15">
        <v>3</v>
      </c>
      <c r="Y20" s="15">
        <v>1</v>
      </c>
      <c r="Z20" s="15">
        <v>3</v>
      </c>
      <c r="AA20" s="34">
        <v>1</v>
      </c>
      <c r="AB20" s="47">
        <v>-0.20499999999999999</v>
      </c>
      <c r="AC20" s="48">
        <v>3</v>
      </c>
      <c r="AD20" s="49">
        <v>10</v>
      </c>
      <c r="AE20" s="15">
        <v>10</v>
      </c>
      <c r="AF20" s="49">
        <v>1</v>
      </c>
      <c r="AG20" s="49">
        <v>1</v>
      </c>
      <c r="AH20" s="40">
        <v>0</v>
      </c>
      <c r="AI20" s="49">
        <v>1</v>
      </c>
      <c r="AJ20" s="49">
        <v>8</v>
      </c>
      <c r="AK20" s="15">
        <v>5</v>
      </c>
      <c r="AL20" s="15">
        <v>3</v>
      </c>
      <c r="AM20" s="15">
        <v>19</v>
      </c>
      <c r="AN20" s="34">
        <v>11</v>
      </c>
      <c r="AO20" s="311">
        <f t="shared" si="16"/>
        <v>0.40600000000000003</v>
      </c>
      <c r="AP20" s="263">
        <f>RANK(AO20,AO16:AO21,0)</f>
        <v>3</v>
      </c>
      <c r="AQ20" s="264">
        <f>RANK(AO20,(AO5:AO7,AO9:AO14,AO16:AO21,AO23:AO29),0)</f>
        <v>10</v>
      </c>
      <c r="AR20" s="316">
        <f t="shared" si="17"/>
        <v>28</v>
      </c>
      <c r="AS20" s="265">
        <f>RANK(AR20,AR16:AR21,0)</f>
        <v>4</v>
      </c>
      <c r="AT20" s="265">
        <f>RANK(AR20,(AR5:AR7,AR9:AR14,AR16:AR21,AR23:AR29),0)</f>
        <v>15</v>
      </c>
      <c r="AU20" s="249">
        <f t="shared" si="18"/>
        <v>-3.7999999999999999E-2</v>
      </c>
      <c r="AV20" s="266">
        <f>RANK(AU20,AU16:AU21,0)</f>
        <v>6</v>
      </c>
      <c r="AW20" s="266">
        <f>RANK(AU20,(AU5:AU7,AU9:AU14,AU16:AU21,AU23:AU29),0)</f>
        <v>20</v>
      </c>
      <c r="AX20" s="267">
        <f t="shared" si="19"/>
        <v>13</v>
      </c>
      <c r="AY20" s="267">
        <f>RANK(AX20,AX16:AX21,1)</f>
        <v>4</v>
      </c>
      <c r="AZ20" s="267">
        <f t="shared" si="20"/>
        <v>45</v>
      </c>
      <c r="BA20" s="268">
        <f>RANK(AZ20,(AZ5,AZ6,AZ7,AZ9,AZ10,AZ11,AZ18,AZ19,AZ12,AZ20,AZ13,AZ23,AZ24,AZ16,AZ25,AZ17,AZ26,AZ27,AZ21,AZ28,AZ29,AZ14),1)</f>
        <v>18</v>
      </c>
      <c r="BB20" s="14">
        <f t="shared" si="21"/>
        <v>0.16200000000000001</v>
      </c>
      <c r="BC20" s="15">
        <f>RANK(BB20,BB16:BB21,0)</f>
        <v>3</v>
      </c>
      <c r="BD20" s="7">
        <f t="shared" si="22"/>
        <v>8.4</v>
      </c>
      <c r="BE20" s="15">
        <f>RANK(BD20,BD16:BD21,0)</f>
        <v>4</v>
      </c>
      <c r="BF20" s="25">
        <f t="shared" si="23"/>
        <v>-1.0999999999999999E-2</v>
      </c>
      <c r="BG20" s="15">
        <f>RANK(BF20,BF16:BF21,0)</f>
        <v>6</v>
      </c>
      <c r="BH20" s="16">
        <f t="shared" si="24"/>
        <v>13</v>
      </c>
      <c r="BI20" s="17">
        <f>RANK(BH20,BH16:BH21,1)</f>
        <v>4</v>
      </c>
      <c r="BJ20" s="125" t="s">
        <v>54</v>
      </c>
    </row>
    <row r="21" spans="1:62" s="128" customFormat="1" ht="14.25" customHeight="1" thickBot="1" x14ac:dyDescent="0.3">
      <c r="A21" s="127" t="s">
        <v>62</v>
      </c>
      <c r="B21" s="80">
        <v>0.63</v>
      </c>
      <c r="C21" s="55">
        <v>3</v>
      </c>
      <c r="D21" s="56">
        <v>8</v>
      </c>
      <c r="E21" s="19">
        <v>9</v>
      </c>
      <c r="F21" s="62">
        <v>1</v>
      </c>
      <c r="G21" s="63">
        <v>9</v>
      </c>
      <c r="H21" s="64">
        <v>0.745</v>
      </c>
      <c r="I21" s="62">
        <v>2</v>
      </c>
      <c r="J21" s="63">
        <v>6</v>
      </c>
      <c r="K21" s="19">
        <v>6</v>
      </c>
      <c r="L21" s="19">
        <v>2</v>
      </c>
      <c r="M21" s="19">
        <v>23</v>
      </c>
      <c r="N21" s="35">
        <v>10</v>
      </c>
      <c r="O21" s="54">
        <v>0</v>
      </c>
      <c r="P21" s="55">
        <v>1</v>
      </c>
      <c r="Q21" s="56">
        <v>1</v>
      </c>
      <c r="R21" s="19">
        <v>10</v>
      </c>
      <c r="S21" s="62">
        <v>1</v>
      </c>
      <c r="T21" s="63">
        <v>1</v>
      </c>
      <c r="U21" s="64">
        <v>0</v>
      </c>
      <c r="V21" s="62">
        <v>1</v>
      </c>
      <c r="W21" s="63">
        <v>1</v>
      </c>
      <c r="X21" s="19">
        <v>3</v>
      </c>
      <c r="Y21" s="19">
        <v>1</v>
      </c>
      <c r="Z21" s="19">
        <v>3</v>
      </c>
      <c r="AA21" s="35">
        <v>1</v>
      </c>
      <c r="AB21" s="54">
        <v>-0.46300000000000002</v>
      </c>
      <c r="AC21" s="55">
        <v>5</v>
      </c>
      <c r="AD21" s="56">
        <v>18</v>
      </c>
      <c r="AE21" s="19">
        <v>6</v>
      </c>
      <c r="AF21" s="62">
        <v>6</v>
      </c>
      <c r="AG21" s="63">
        <v>21</v>
      </c>
      <c r="AH21" s="64">
        <v>0</v>
      </c>
      <c r="AI21" s="62">
        <v>1</v>
      </c>
      <c r="AJ21" s="63">
        <v>8</v>
      </c>
      <c r="AK21" s="19">
        <v>12</v>
      </c>
      <c r="AL21" s="19">
        <v>5</v>
      </c>
      <c r="AM21" s="19">
        <v>47</v>
      </c>
      <c r="AN21" s="35">
        <v>19</v>
      </c>
      <c r="AO21" s="335">
        <f t="shared" si="16"/>
        <v>0.16700000000000001</v>
      </c>
      <c r="AP21" s="284">
        <f>RANK(AO21,AO16:AO21,0)</f>
        <v>5</v>
      </c>
      <c r="AQ21" s="285">
        <f>RANK(AO21,(AO5:AO7,AO9:AO14,AO16:AO21,AO23:AO29),0)</f>
        <v>18</v>
      </c>
      <c r="AR21" s="317">
        <f t="shared" si="17"/>
        <v>25</v>
      </c>
      <c r="AS21" s="286">
        <f>RANK(AR21,AR16:AR21,0)</f>
        <v>6</v>
      </c>
      <c r="AT21" s="287">
        <f>RANK(AR21,(AR5:AR7,AR9:AR14,AR16:AR21,AR23:AR29),0)</f>
        <v>21</v>
      </c>
      <c r="AU21" s="288">
        <f t="shared" si="18"/>
        <v>0.745</v>
      </c>
      <c r="AV21" s="289">
        <f>RANK(AU21,AU16:AU21,0)</f>
        <v>2</v>
      </c>
      <c r="AW21" s="290">
        <f>RANK(AU21,(AU5:AU7,AU9:AU14,AU16:AU21,AU23:AU29),0)</f>
        <v>11</v>
      </c>
      <c r="AX21" s="291">
        <f t="shared" si="19"/>
        <v>13</v>
      </c>
      <c r="AY21" s="291">
        <f>RANK(AX21,AX16:AX21,1)</f>
        <v>4</v>
      </c>
      <c r="AZ21" s="291">
        <f t="shared" si="20"/>
        <v>50</v>
      </c>
      <c r="BA21" s="292">
        <f>RANK(AZ21,(AZ5,AZ6,AZ7,AZ9,AZ10,AZ11,AZ18,AZ19,AZ12,AZ20,AZ13,AZ23,AZ24,AZ16,AZ25,AZ17,AZ26,AZ27,AZ21,AZ28,AZ29,AZ14),1)</f>
        <v>19</v>
      </c>
      <c r="BB21" s="18">
        <f t="shared" si="21"/>
        <v>6.7000000000000004E-2</v>
      </c>
      <c r="BC21" s="19">
        <f>RANK(BB21,BB16:BB21,0)</f>
        <v>5</v>
      </c>
      <c r="BD21" s="20">
        <f t="shared" si="22"/>
        <v>7.5</v>
      </c>
      <c r="BE21" s="19">
        <f>RANK(BD21,BD16:BD21,0)</f>
        <v>6</v>
      </c>
      <c r="BF21" s="26">
        <f t="shared" si="23"/>
        <v>0.224</v>
      </c>
      <c r="BG21" s="19">
        <f>RANK(BF21,BF16:BF21,0)</f>
        <v>2</v>
      </c>
      <c r="BH21" s="21">
        <f t="shared" si="24"/>
        <v>13</v>
      </c>
      <c r="BI21" s="22">
        <f>RANK(BH21,BH16:BH21,1)</f>
        <v>4</v>
      </c>
      <c r="BJ21" s="127" t="s">
        <v>62</v>
      </c>
    </row>
    <row r="22" spans="1:62" s="85" customFormat="1" ht="14.25" customHeight="1" thickBot="1" x14ac:dyDescent="0.3">
      <c r="A22" s="229" t="s">
        <v>68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4"/>
      <c r="O22" s="222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4"/>
      <c r="AB22" s="222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4"/>
      <c r="AO22" s="314"/>
      <c r="AP22" s="303"/>
      <c r="AQ22" s="303"/>
      <c r="AR22" s="303"/>
      <c r="AS22" s="303"/>
      <c r="AT22" s="303"/>
      <c r="AU22" s="304"/>
      <c r="AV22" s="303"/>
      <c r="AW22" s="303"/>
      <c r="AX22" s="303"/>
      <c r="AY22" s="303"/>
      <c r="AZ22" s="303"/>
      <c r="BA22" s="305"/>
      <c r="BB22" s="242"/>
      <c r="BC22" s="238"/>
      <c r="BD22" s="244"/>
      <c r="BE22" s="238"/>
      <c r="BF22" s="243"/>
      <c r="BG22" s="238"/>
      <c r="BH22" s="245"/>
      <c r="BI22" s="306"/>
      <c r="BJ22" s="231" t="s">
        <v>68</v>
      </c>
    </row>
    <row r="23" spans="1:62" s="128" customFormat="1" ht="14.25" customHeight="1" x14ac:dyDescent="0.25">
      <c r="A23" s="122" t="s">
        <v>56</v>
      </c>
      <c r="B23" s="117">
        <v>0.627</v>
      </c>
      <c r="C23" s="45">
        <v>5</v>
      </c>
      <c r="D23" s="65">
        <v>14</v>
      </c>
      <c r="E23" s="28">
        <v>8</v>
      </c>
      <c r="F23" s="65">
        <v>6</v>
      </c>
      <c r="G23" s="66">
        <v>19</v>
      </c>
      <c r="H23" s="82">
        <v>-2.1999999999999999E-2</v>
      </c>
      <c r="I23" s="83">
        <v>6</v>
      </c>
      <c r="J23" s="65">
        <v>19</v>
      </c>
      <c r="K23" s="28">
        <v>17</v>
      </c>
      <c r="L23" s="28">
        <v>6</v>
      </c>
      <c r="M23" s="28">
        <v>52</v>
      </c>
      <c r="N23" s="36">
        <v>19</v>
      </c>
      <c r="O23" s="81">
        <v>0</v>
      </c>
      <c r="P23" s="45">
        <v>1</v>
      </c>
      <c r="Q23" s="65">
        <v>1</v>
      </c>
      <c r="R23" s="28">
        <v>10</v>
      </c>
      <c r="S23" s="65">
        <v>1</v>
      </c>
      <c r="T23" s="66">
        <v>1</v>
      </c>
      <c r="U23" s="82">
        <v>0</v>
      </c>
      <c r="V23" s="83">
        <v>1</v>
      </c>
      <c r="W23" s="65">
        <v>1</v>
      </c>
      <c r="X23" s="28">
        <v>3</v>
      </c>
      <c r="Y23" s="28">
        <v>1</v>
      </c>
      <c r="Z23" s="28">
        <v>3</v>
      </c>
      <c r="AA23" s="36">
        <v>1</v>
      </c>
      <c r="AB23" s="81">
        <v>0</v>
      </c>
      <c r="AC23" s="45">
        <v>1</v>
      </c>
      <c r="AD23" s="65">
        <v>1</v>
      </c>
      <c r="AE23" s="28">
        <v>10</v>
      </c>
      <c r="AF23" s="65">
        <v>1</v>
      </c>
      <c r="AG23" s="66">
        <v>1</v>
      </c>
      <c r="AH23" s="82">
        <v>0</v>
      </c>
      <c r="AI23" s="83">
        <v>3</v>
      </c>
      <c r="AJ23" s="65">
        <v>8</v>
      </c>
      <c r="AK23" s="28">
        <v>5</v>
      </c>
      <c r="AL23" s="28">
        <v>1</v>
      </c>
      <c r="AM23" s="28">
        <v>10</v>
      </c>
      <c r="AN23" s="36">
        <v>3</v>
      </c>
      <c r="AO23" s="307">
        <f t="shared" ref="AO23:AO29" si="25">SUM(B23,O23,AB23)</f>
        <v>0.627</v>
      </c>
      <c r="AP23" s="274">
        <f>RANK(AO23,AO23:AO29,0)</f>
        <v>1</v>
      </c>
      <c r="AQ23" s="260">
        <f>RANK(AO23,(AO5:AO7,AO9:AO14,AO16:AO21,AO23:AO29),0)</f>
        <v>2</v>
      </c>
      <c r="AR23" s="254">
        <f t="shared" ref="AR23:AR29" si="26">SUM(E23,R23,AE23)</f>
        <v>28</v>
      </c>
      <c r="AS23" s="261">
        <f>RANK(AR23,AR23:AR29,0)</f>
        <v>6</v>
      </c>
      <c r="AT23" s="276">
        <f>RANK(AR23,(AR5:AR7,AR9:AR14,AR16:AR21,AR23:AR29),0)</f>
        <v>15</v>
      </c>
      <c r="AU23" s="275">
        <f t="shared" ref="AU23:AU29" si="27">SUM(H23,U23,AH23)</f>
        <v>-2.1999999999999999E-2</v>
      </c>
      <c r="AV23" s="277">
        <f>RANK(AU23,AU23:AU29,0)</f>
        <v>6</v>
      </c>
      <c r="AW23" s="262">
        <f>RANK(AU23,(AU5:AU7,AU9:AU14,AU16:AU21,AU23:AU29),0)</f>
        <v>19</v>
      </c>
      <c r="AX23" s="257">
        <f t="shared" ref="AX23:AX29" si="28">SUM(AP23,AS23,AV23)</f>
        <v>13</v>
      </c>
      <c r="AY23" s="257">
        <f>RANK(AX23,AX23:AX29,1)</f>
        <v>4</v>
      </c>
      <c r="AZ23" s="257">
        <f t="shared" ref="AZ23:AZ29" si="29">SUM(AQ23,AT23,AW23)</f>
        <v>36</v>
      </c>
      <c r="BA23" s="258">
        <f>RANK(AZ23,(AZ5,AZ6,AZ7,AZ9,AZ10,AZ11,AZ18,AZ19,AZ12,AZ20,AZ13,AZ23,AZ24,AZ16,AZ25,AZ17,AZ26,AZ27,AZ21,AZ28,AZ29,AZ14),1)</f>
        <v>14</v>
      </c>
      <c r="BB23" s="27">
        <f t="shared" ref="BB23:BB29" si="30">AO23*4/10</f>
        <v>0.251</v>
      </c>
      <c r="BC23" s="28">
        <f>RANK(BB23,BB23:BB29,0)</f>
        <v>1</v>
      </c>
      <c r="BD23" s="30">
        <f>AR23*3/10</f>
        <v>8.4</v>
      </c>
      <c r="BE23" s="28">
        <f>RANK(BD23,BD23:BD29,0)</f>
        <v>6</v>
      </c>
      <c r="BF23" s="29">
        <f t="shared" ref="BF23:BF28" si="31">AU23*3/10</f>
        <v>-7.0000000000000001E-3</v>
      </c>
      <c r="BG23" s="28">
        <f>RANK(BF23,BF23:BF29,0)</f>
        <v>6</v>
      </c>
      <c r="BH23" s="31">
        <f t="shared" ref="BH23:BH29" si="32">SUM(BC23,BE23,BG23)</f>
        <v>13</v>
      </c>
      <c r="BI23" s="293">
        <f>RANK(BH23,BH23:BH29,1)</f>
        <v>4</v>
      </c>
      <c r="BJ23" s="122" t="s">
        <v>56</v>
      </c>
    </row>
    <row r="24" spans="1:62" s="128" customFormat="1" ht="14.25" customHeight="1" x14ac:dyDescent="0.25">
      <c r="A24" s="124" t="s">
        <v>57</v>
      </c>
      <c r="B24" s="112">
        <v>0.65300000000000002</v>
      </c>
      <c r="C24" s="48">
        <v>2</v>
      </c>
      <c r="D24" s="49">
        <v>2</v>
      </c>
      <c r="E24" s="15">
        <v>10</v>
      </c>
      <c r="F24" s="60">
        <v>1</v>
      </c>
      <c r="G24" s="61">
        <v>1</v>
      </c>
      <c r="H24" s="40">
        <v>2.0659999999999998</v>
      </c>
      <c r="I24" s="60">
        <v>1</v>
      </c>
      <c r="J24" s="61">
        <v>1</v>
      </c>
      <c r="K24" s="15">
        <v>4</v>
      </c>
      <c r="L24" s="15">
        <v>1</v>
      </c>
      <c r="M24" s="15">
        <v>4</v>
      </c>
      <c r="N24" s="34">
        <v>1</v>
      </c>
      <c r="O24" s="47">
        <v>0</v>
      </c>
      <c r="P24" s="48">
        <v>1</v>
      </c>
      <c r="Q24" s="49">
        <v>1</v>
      </c>
      <c r="R24" s="15">
        <v>10</v>
      </c>
      <c r="S24" s="60">
        <v>1</v>
      </c>
      <c r="T24" s="61">
        <v>1</v>
      </c>
      <c r="U24" s="40">
        <v>0</v>
      </c>
      <c r="V24" s="60">
        <v>1</v>
      </c>
      <c r="W24" s="61">
        <v>1</v>
      </c>
      <c r="X24" s="15">
        <v>3</v>
      </c>
      <c r="Y24" s="15">
        <v>1</v>
      </c>
      <c r="Z24" s="15">
        <v>3</v>
      </c>
      <c r="AA24" s="34">
        <v>1</v>
      </c>
      <c r="AB24" s="47">
        <v>-0.191</v>
      </c>
      <c r="AC24" s="48">
        <v>4</v>
      </c>
      <c r="AD24" s="49">
        <v>9</v>
      </c>
      <c r="AE24" s="15">
        <v>10</v>
      </c>
      <c r="AF24" s="60">
        <v>1</v>
      </c>
      <c r="AG24" s="61">
        <v>1</v>
      </c>
      <c r="AH24" s="40">
        <v>0</v>
      </c>
      <c r="AI24" s="60">
        <v>3</v>
      </c>
      <c r="AJ24" s="61">
        <v>8</v>
      </c>
      <c r="AK24" s="15">
        <v>8</v>
      </c>
      <c r="AL24" s="15">
        <v>4</v>
      </c>
      <c r="AM24" s="15">
        <v>18</v>
      </c>
      <c r="AN24" s="34">
        <v>10</v>
      </c>
      <c r="AO24" s="307">
        <f t="shared" si="25"/>
        <v>0.46200000000000002</v>
      </c>
      <c r="AP24" s="263">
        <f>RANK(AO24,AO23:AO29,0)</f>
        <v>4</v>
      </c>
      <c r="AQ24" s="264">
        <f>RANK(AO24,(AO5:AO7,AO9:AO14,AO16:AO21,AO23:AO29),0)</f>
        <v>9</v>
      </c>
      <c r="AR24" s="316">
        <f t="shared" si="26"/>
        <v>30</v>
      </c>
      <c r="AS24" s="280">
        <f>RANK(AR24,AR23:AR29,0)</f>
        <v>1</v>
      </c>
      <c r="AT24" s="281">
        <f>RANK(AR24,(AR5:AR7,AR9:AR14,AR16:AR21,AR23:AR29),0)</f>
        <v>1</v>
      </c>
      <c r="AU24" s="249">
        <f t="shared" si="27"/>
        <v>2.0659999999999998</v>
      </c>
      <c r="AV24" s="282">
        <f>RANK(AU24,AU23:AU29,0)</f>
        <v>1</v>
      </c>
      <c r="AW24" s="283">
        <f>RANK(AU24,(AU5:AU7,AU9:AU14,AU16:AU21,AU23:AU29),0)</f>
        <v>1</v>
      </c>
      <c r="AX24" s="267">
        <f t="shared" si="28"/>
        <v>6</v>
      </c>
      <c r="AY24" s="267">
        <f>RANK(AX24,AX23:AX29,1)</f>
        <v>1</v>
      </c>
      <c r="AZ24" s="267">
        <f t="shared" si="29"/>
        <v>11</v>
      </c>
      <c r="BA24" s="268">
        <f>RANK(AZ24,(AZ5,AZ6,AZ7,AZ9,AZ10,AZ11,AZ18,AZ19,AZ12,AZ20,AZ13,AZ23,AZ24,AZ16,AZ25,AZ17,AZ26,AZ27,AZ21,AZ28,AZ29,AZ14),1)</f>
        <v>2</v>
      </c>
      <c r="BB24" s="14">
        <f t="shared" si="30"/>
        <v>0.185</v>
      </c>
      <c r="BC24" s="15">
        <f>RANK(BB24,BB23:BB29,0)</f>
        <v>4</v>
      </c>
      <c r="BD24" s="7">
        <f t="shared" ref="BD24:BD29" si="33">AR24*3/10</f>
        <v>9</v>
      </c>
      <c r="BE24" s="15">
        <f>RANK(BD24,BD23:BD29,0)</f>
        <v>1</v>
      </c>
      <c r="BF24" s="25">
        <f t="shared" si="31"/>
        <v>0.62</v>
      </c>
      <c r="BG24" s="15">
        <f>RANK(BF24,BF23:BF29,0)</f>
        <v>1</v>
      </c>
      <c r="BH24" s="16">
        <f t="shared" si="32"/>
        <v>6</v>
      </c>
      <c r="BI24" s="17">
        <f>RANK(BH24,BH23:BH29,1)</f>
        <v>1</v>
      </c>
      <c r="BJ24" s="124" t="s">
        <v>57</v>
      </c>
    </row>
    <row r="25" spans="1:62" s="128" customFormat="1" ht="14.25" customHeight="1" x14ac:dyDescent="0.25">
      <c r="A25" s="125" t="s">
        <v>98</v>
      </c>
      <c r="B25" s="113">
        <v>0.60799999999999998</v>
      </c>
      <c r="C25" s="67">
        <v>7</v>
      </c>
      <c r="D25" s="68">
        <v>22</v>
      </c>
      <c r="E25" s="4">
        <v>8</v>
      </c>
      <c r="F25" s="69">
        <v>6</v>
      </c>
      <c r="G25" s="70">
        <v>19</v>
      </c>
      <c r="H25" s="39">
        <v>-1.1890000000000001</v>
      </c>
      <c r="I25" s="69">
        <v>7</v>
      </c>
      <c r="J25" s="70">
        <v>22</v>
      </c>
      <c r="K25" s="4">
        <v>20</v>
      </c>
      <c r="L25" s="4">
        <v>7</v>
      </c>
      <c r="M25" s="4">
        <v>63</v>
      </c>
      <c r="N25" s="32">
        <v>22</v>
      </c>
      <c r="O25" s="50">
        <v>0</v>
      </c>
      <c r="P25" s="67">
        <v>1</v>
      </c>
      <c r="Q25" s="68">
        <v>1</v>
      </c>
      <c r="R25" s="4">
        <v>10</v>
      </c>
      <c r="S25" s="69">
        <v>1</v>
      </c>
      <c r="T25" s="70">
        <v>1</v>
      </c>
      <c r="U25" s="39">
        <v>0</v>
      </c>
      <c r="V25" s="69">
        <v>1</v>
      </c>
      <c r="W25" s="70">
        <v>1</v>
      </c>
      <c r="X25" s="4">
        <v>3</v>
      </c>
      <c r="Y25" s="4">
        <v>1</v>
      </c>
      <c r="Z25" s="4">
        <v>3</v>
      </c>
      <c r="AA25" s="32">
        <v>1</v>
      </c>
      <c r="AB25" s="50">
        <v>0</v>
      </c>
      <c r="AC25" s="67">
        <v>1</v>
      </c>
      <c r="AD25" s="68">
        <v>1</v>
      </c>
      <c r="AE25" s="4">
        <v>10</v>
      </c>
      <c r="AF25" s="69">
        <v>1</v>
      </c>
      <c r="AG25" s="70">
        <v>1</v>
      </c>
      <c r="AH25" s="39">
        <v>0</v>
      </c>
      <c r="AI25" s="69">
        <v>3</v>
      </c>
      <c r="AJ25" s="70">
        <v>8</v>
      </c>
      <c r="AK25" s="4">
        <v>5</v>
      </c>
      <c r="AL25" s="4">
        <v>1</v>
      </c>
      <c r="AM25" s="4">
        <v>10</v>
      </c>
      <c r="AN25" s="32">
        <v>3</v>
      </c>
      <c r="AO25" s="307">
        <f t="shared" si="25"/>
        <v>0.60799999999999998</v>
      </c>
      <c r="AP25" s="294">
        <f>RANK(AO25,AO23:AO29,0)</f>
        <v>2</v>
      </c>
      <c r="AQ25" s="295">
        <f>RANK(AO25,(AO5:AO7,AO9:AO14,AO16:AO21,AO23:AO29),0)</f>
        <v>3</v>
      </c>
      <c r="AR25" s="248">
        <f t="shared" si="26"/>
        <v>28</v>
      </c>
      <c r="AS25" s="296">
        <f>RANK(AR25,AR23:AR29,0)</f>
        <v>6</v>
      </c>
      <c r="AT25" s="297">
        <f>RANK(AR25,(AR5:AR7,AR9:AR14,AR16:AR21,AR23:AR29),0)</f>
        <v>15</v>
      </c>
      <c r="AU25" s="272">
        <f t="shared" si="27"/>
        <v>-1.1890000000000001</v>
      </c>
      <c r="AV25" s="298">
        <f>RANK(AU25,AU23:AU29,0)</f>
        <v>7</v>
      </c>
      <c r="AW25" s="299">
        <f>RANK(AU25,(AU5:AU7,AU9:AU14,AU16:AU21,AU23:AU29),0)</f>
        <v>21</v>
      </c>
      <c r="AX25" s="251">
        <f t="shared" si="28"/>
        <v>15</v>
      </c>
      <c r="AY25" s="251">
        <f>RANK(AX25,AX23:AX29,1)</f>
        <v>7</v>
      </c>
      <c r="AZ25" s="251">
        <f t="shared" si="29"/>
        <v>39</v>
      </c>
      <c r="BA25" s="252">
        <f>RANK(AZ25,(AZ5,AZ6,AZ7,AZ9,AZ10,AZ11,AZ18,AZ19,AZ12,AZ20,AZ13,AZ23,AZ24,AZ16,AZ25,AZ17,AZ26,AZ27,AZ21,AZ28,AZ29,AZ14),1)</f>
        <v>15</v>
      </c>
      <c r="BB25" s="3">
        <f t="shared" si="30"/>
        <v>0.24299999999999999</v>
      </c>
      <c r="BC25" s="4">
        <f>RANK(BB25,BB23:BB29,0)</f>
        <v>2</v>
      </c>
      <c r="BD25" s="13">
        <f t="shared" si="33"/>
        <v>8.4</v>
      </c>
      <c r="BE25" s="4">
        <f>RANK(BD25,BD23:BD29,0)</f>
        <v>6</v>
      </c>
      <c r="BF25" s="23">
        <f t="shared" si="31"/>
        <v>-0.35699999999999998</v>
      </c>
      <c r="BG25" s="4">
        <f>RANK(BF25,BF23:BF29,0)</f>
        <v>7</v>
      </c>
      <c r="BH25" s="8">
        <f t="shared" si="32"/>
        <v>15</v>
      </c>
      <c r="BI25" s="6">
        <f>RANK(BH25,BH23:BH29,1)</f>
        <v>7</v>
      </c>
      <c r="BJ25" s="125" t="s">
        <v>98</v>
      </c>
    </row>
    <row r="26" spans="1:62" s="128" customFormat="1" ht="14.25" customHeight="1" x14ac:dyDescent="0.25">
      <c r="A26" s="126" t="s">
        <v>60</v>
      </c>
      <c r="B26" s="111">
        <v>0.65900000000000003</v>
      </c>
      <c r="C26" s="53">
        <v>1</v>
      </c>
      <c r="D26" s="46">
        <v>1</v>
      </c>
      <c r="E26" s="10">
        <v>10</v>
      </c>
      <c r="F26" s="59">
        <v>1</v>
      </c>
      <c r="G26" s="57">
        <v>1</v>
      </c>
      <c r="H26" s="42">
        <v>0.97199999999999998</v>
      </c>
      <c r="I26" s="59">
        <v>2</v>
      </c>
      <c r="J26" s="57">
        <v>3</v>
      </c>
      <c r="K26" s="10">
        <v>4</v>
      </c>
      <c r="L26" s="10">
        <v>1</v>
      </c>
      <c r="M26" s="10">
        <v>5</v>
      </c>
      <c r="N26" s="33">
        <v>2</v>
      </c>
      <c r="O26" s="44">
        <v>0</v>
      </c>
      <c r="P26" s="53">
        <v>1</v>
      </c>
      <c r="Q26" s="46">
        <v>1</v>
      </c>
      <c r="R26" s="10">
        <v>10</v>
      </c>
      <c r="S26" s="59">
        <v>1</v>
      </c>
      <c r="T26" s="57">
        <v>1</v>
      </c>
      <c r="U26" s="42">
        <v>0</v>
      </c>
      <c r="V26" s="59">
        <v>1</v>
      </c>
      <c r="W26" s="57">
        <v>1</v>
      </c>
      <c r="X26" s="10">
        <v>3</v>
      </c>
      <c r="Y26" s="10">
        <v>1</v>
      </c>
      <c r="Z26" s="10">
        <v>3</v>
      </c>
      <c r="AA26" s="33">
        <v>1</v>
      </c>
      <c r="AB26" s="44">
        <v>-0.14799999999999999</v>
      </c>
      <c r="AC26" s="53">
        <v>3</v>
      </c>
      <c r="AD26" s="46">
        <v>8</v>
      </c>
      <c r="AE26" s="10">
        <v>10</v>
      </c>
      <c r="AF26" s="59">
        <v>1</v>
      </c>
      <c r="AG26" s="57">
        <v>1</v>
      </c>
      <c r="AH26" s="42">
        <v>0</v>
      </c>
      <c r="AI26" s="59">
        <v>3</v>
      </c>
      <c r="AJ26" s="57">
        <v>8</v>
      </c>
      <c r="AK26" s="10">
        <v>7</v>
      </c>
      <c r="AL26" s="10">
        <v>3</v>
      </c>
      <c r="AM26" s="10">
        <v>17</v>
      </c>
      <c r="AN26" s="33">
        <v>9</v>
      </c>
      <c r="AO26" s="307">
        <f t="shared" si="25"/>
        <v>0.51100000000000001</v>
      </c>
      <c r="AP26" s="274">
        <f>RANK(AO26,AO23:AO29,0)</f>
        <v>3</v>
      </c>
      <c r="AQ26" s="260">
        <f>RANK(AO26,(AO5:AO7,AO9:AO14,AO16:AO21,AO23:AO29),0)</f>
        <v>7</v>
      </c>
      <c r="AR26" s="254">
        <f t="shared" si="26"/>
        <v>30</v>
      </c>
      <c r="AS26" s="278">
        <f>RANK(AR26,AR23:AR29,0)</f>
        <v>1</v>
      </c>
      <c r="AT26" s="276">
        <f>RANK(AR26,(AR5:AR7,AR9:AR14,AR16:AR21,AR23:AR29),0)</f>
        <v>1</v>
      </c>
      <c r="AU26" s="275">
        <f t="shared" si="27"/>
        <v>0.97199999999999998</v>
      </c>
      <c r="AV26" s="277">
        <f>RANK(AU26,AU23:AU29,0)</f>
        <v>4</v>
      </c>
      <c r="AW26" s="279">
        <f>RANK(AU26,(AU5:AU7,AU9:AU14,AU16:AU21,AU23:AU29),0)</f>
        <v>9</v>
      </c>
      <c r="AX26" s="257">
        <f t="shared" si="28"/>
        <v>8</v>
      </c>
      <c r="AY26" s="257">
        <f>RANK(AX26,AX23:AX29,1)</f>
        <v>2</v>
      </c>
      <c r="AZ26" s="257">
        <f t="shared" si="29"/>
        <v>17</v>
      </c>
      <c r="BA26" s="258">
        <f>RANK(AZ26,(AZ5,AZ6,AZ7,AZ9,AZ10,AZ11,AZ18,AZ19,AZ12,AZ20,AZ13,AZ23,AZ24,AZ16,AZ25,AZ17,AZ26,AZ27,AZ21,AZ28,AZ29,AZ14),1)</f>
        <v>5</v>
      </c>
      <c r="BB26" s="9">
        <f t="shared" si="30"/>
        <v>0.20399999999999999</v>
      </c>
      <c r="BC26" s="10">
        <f>RANK(BB26,BB23:BB29,0)</f>
        <v>3</v>
      </c>
      <c r="BD26" s="5">
        <f t="shared" si="33"/>
        <v>9</v>
      </c>
      <c r="BE26" s="10">
        <f>RANK(BD26,BD23:BD29,0)</f>
        <v>1</v>
      </c>
      <c r="BF26" s="24">
        <f t="shared" si="31"/>
        <v>0.29199999999999998</v>
      </c>
      <c r="BG26" s="10">
        <f>RANK(BF26,BF23:BF29,0)</f>
        <v>4</v>
      </c>
      <c r="BH26" s="10">
        <f t="shared" si="32"/>
        <v>8</v>
      </c>
      <c r="BI26" s="12">
        <f>RANK(BH26,BH23:BH29,1)</f>
        <v>2</v>
      </c>
      <c r="BJ26" s="126" t="s">
        <v>60</v>
      </c>
    </row>
    <row r="27" spans="1:62" s="138" customFormat="1" ht="14.25" customHeight="1" x14ac:dyDescent="0.25">
      <c r="A27" s="125" t="s">
        <v>61</v>
      </c>
      <c r="B27" s="112">
        <v>0.622</v>
      </c>
      <c r="C27" s="48">
        <v>6</v>
      </c>
      <c r="D27" s="49">
        <v>16</v>
      </c>
      <c r="E27" s="15">
        <v>9</v>
      </c>
      <c r="F27" s="60">
        <v>4</v>
      </c>
      <c r="G27" s="61">
        <v>9</v>
      </c>
      <c r="H27" s="40">
        <v>0.31900000000000001</v>
      </c>
      <c r="I27" s="60">
        <v>4</v>
      </c>
      <c r="J27" s="61">
        <v>11</v>
      </c>
      <c r="K27" s="15">
        <v>14</v>
      </c>
      <c r="L27" s="15">
        <v>5</v>
      </c>
      <c r="M27" s="15">
        <v>36</v>
      </c>
      <c r="N27" s="34">
        <v>15</v>
      </c>
      <c r="O27" s="47">
        <v>0</v>
      </c>
      <c r="P27" s="48">
        <v>1</v>
      </c>
      <c r="Q27" s="49">
        <v>1</v>
      </c>
      <c r="R27" s="15">
        <v>10</v>
      </c>
      <c r="S27" s="60">
        <v>1</v>
      </c>
      <c r="T27" s="61">
        <v>1</v>
      </c>
      <c r="U27" s="40">
        <v>0</v>
      </c>
      <c r="V27" s="60">
        <v>1</v>
      </c>
      <c r="W27" s="61">
        <v>1</v>
      </c>
      <c r="X27" s="15">
        <v>3</v>
      </c>
      <c r="Y27" s="15">
        <v>1</v>
      </c>
      <c r="Z27" s="15">
        <v>3</v>
      </c>
      <c r="AA27" s="34">
        <v>1</v>
      </c>
      <c r="AB27" s="47">
        <v>-0.66700000000000004</v>
      </c>
      <c r="AC27" s="48">
        <v>7</v>
      </c>
      <c r="AD27" s="49">
        <v>20</v>
      </c>
      <c r="AE27" s="15">
        <v>10</v>
      </c>
      <c r="AF27" s="60">
        <v>1</v>
      </c>
      <c r="AG27" s="61">
        <v>1</v>
      </c>
      <c r="AH27" s="40">
        <v>1</v>
      </c>
      <c r="AI27" s="60">
        <v>1</v>
      </c>
      <c r="AJ27" s="61">
        <v>1</v>
      </c>
      <c r="AK27" s="15">
        <v>9</v>
      </c>
      <c r="AL27" s="15">
        <v>6</v>
      </c>
      <c r="AM27" s="15">
        <v>22</v>
      </c>
      <c r="AN27" s="34">
        <v>14</v>
      </c>
      <c r="AO27" s="307">
        <f t="shared" si="25"/>
        <v>-4.4999999999999998E-2</v>
      </c>
      <c r="AP27" s="263">
        <f>RANK(AO27,AO23:AO29,0)</f>
        <v>7</v>
      </c>
      <c r="AQ27" s="264">
        <f>RANK(AO27,(AO5:AO7,AO9:AO14,AO16:AO21,AO23:AO29),0)</f>
        <v>20</v>
      </c>
      <c r="AR27" s="316">
        <f t="shared" si="26"/>
        <v>29</v>
      </c>
      <c r="AS27" s="280">
        <f>RANK(AR27,AR23:AR29,0)</f>
        <v>4</v>
      </c>
      <c r="AT27" s="281">
        <f>RANK(AR27,(AR5:AR7,AR9:AR14,AR16:AR21,AR23:AR29),0)</f>
        <v>7</v>
      </c>
      <c r="AU27" s="249">
        <f t="shared" si="27"/>
        <v>1.319</v>
      </c>
      <c r="AV27" s="282">
        <f>RANK(AU27,AU23:AU29,0)</f>
        <v>2</v>
      </c>
      <c r="AW27" s="283">
        <f>RANK(AU27,(AU5:AU7,AU9:AU14,AU16:AU21,AU23:AU29),0)</f>
        <v>3</v>
      </c>
      <c r="AX27" s="267">
        <f t="shared" si="28"/>
        <v>13</v>
      </c>
      <c r="AY27" s="267">
        <f>RANK(AX27,AX23:AX29,1)</f>
        <v>4</v>
      </c>
      <c r="AZ27" s="267">
        <f t="shared" si="29"/>
        <v>30</v>
      </c>
      <c r="BA27" s="268">
        <f>RANK(AZ27,(AZ5,AZ6,AZ7,AZ9,AZ10,AZ11,AZ18,AZ19,AZ12,AZ20,AZ13,AZ23,AZ24,AZ16,AZ25,AZ17,AZ26,AZ27,AZ21,AZ28,AZ29,AZ14),1)</f>
        <v>11</v>
      </c>
      <c r="BB27" s="14">
        <f t="shared" si="30"/>
        <v>-1.7999999999999999E-2</v>
      </c>
      <c r="BC27" s="15">
        <f>RANK(BB27,BB23:BB29,0)</f>
        <v>7</v>
      </c>
      <c r="BD27" s="7">
        <f t="shared" si="33"/>
        <v>8.6999999999999993</v>
      </c>
      <c r="BE27" s="15">
        <f>RANK(BD27,BD23:BD29,0)</f>
        <v>4</v>
      </c>
      <c r="BF27" s="25">
        <f t="shared" si="31"/>
        <v>0.39600000000000002</v>
      </c>
      <c r="BG27" s="15">
        <f>RANK(BF27,BF23:BF29,0)</f>
        <v>2</v>
      </c>
      <c r="BH27" s="16">
        <f t="shared" si="32"/>
        <v>13</v>
      </c>
      <c r="BI27" s="17">
        <f>RANK(BH27,BH23:BH29,1)</f>
        <v>4</v>
      </c>
      <c r="BJ27" s="125" t="s">
        <v>61</v>
      </c>
    </row>
    <row r="28" spans="1:62" ht="14.25" customHeight="1" x14ac:dyDescent="0.25">
      <c r="A28" s="130" t="s">
        <v>66</v>
      </c>
      <c r="B28" s="113">
        <v>0.63</v>
      </c>
      <c r="C28" s="67">
        <v>3</v>
      </c>
      <c r="D28" s="68">
        <v>8</v>
      </c>
      <c r="E28" s="4">
        <v>9</v>
      </c>
      <c r="F28" s="69">
        <v>4</v>
      </c>
      <c r="G28" s="70">
        <v>9</v>
      </c>
      <c r="H28" s="39">
        <v>0.217</v>
      </c>
      <c r="I28" s="69">
        <v>5</v>
      </c>
      <c r="J28" s="70">
        <v>14</v>
      </c>
      <c r="K28" s="4">
        <v>12</v>
      </c>
      <c r="L28" s="4">
        <v>4</v>
      </c>
      <c r="M28" s="4">
        <v>31</v>
      </c>
      <c r="N28" s="32">
        <v>12</v>
      </c>
      <c r="O28" s="50">
        <v>0</v>
      </c>
      <c r="P28" s="67">
        <v>1</v>
      </c>
      <c r="Q28" s="68">
        <v>1</v>
      </c>
      <c r="R28" s="4">
        <v>10</v>
      </c>
      <c r="S28" s="69">
        <v>1</v>
      </c>
      <c r="T28" s="70">
        <v>1</v>
      </c>
      <c r="U28" s="39">
        <v>0</v>
      </c>
      <c r="V28" s="69">
        <v>1</v>
      </c>
      <c r="W28" s="70">
        <v>1</v>
      </c>
      <c r="X28" s="4">
        <v>3</v>
      </c>
      <c r="Y28" s="4">
        <v>1</v>
      </c>
      <c r="Z28" s="4">
        <v>3</v>
      </c>
      <c r="AA28" s="32">
        <v>1</v>
      </c>
      <c r="AB28" s="50">
        <v>-0.41099999999999998</v>
      </c>
      <c r="AC28" s="67">
        <v>6</v>
      </c>
      <c r="AD28" s="68">
        <v>17</v>
      </c>
      <c r="AE28" s="4">
        <v>10</v>
      </c>
      <c r="AF28" s="69">
        <v>1</v>
      </c>
      <c r="AG28" s="70">
        <v>1</v>
      </c>
      <c r="AH28" s="39">
        <v>1</v>
      </c>
      <c r="AI28" s="69">
        <v>1</v>
      </c>
      <c r="AJ28" s="70">
        <v>1</v>
      </c>
      <c r="AK28" s="4">
        <v>8</v>
      </c>
      <c r="AL28" s="4">
        <v>4</v>
      </c>
      <c r="AM28" s="4">
        <v>19</v>
      </c>
      <c r="AN28" s="32">
        <v>11</v>
      </c>
      <c r="AO28" s="307">
        <f t="shared" si="25"/>
        <v>0.219</v>
      </c>
      <c r="AP28" s="294">
        <f>RANK(AO28,AO23:AO29,0)</f>
        <v>6</v>
      </c>
      <c r="AQ28" s="295">
        <f>RANK(AO28,(AO5:AO7,AO9:AO14,AO16:AO21,AO23:AO29),0)</f>
        <v>17</v>
      </c>
      <c r="AR28" s="248">
        <f t="shared" si="26"/>
        <v>29</v>
      </c>
      <c r="AS28" s="296">
        <f>RANK(AR28,AR23:AR29,0)</f>
        <v>4</v>
      </c>
      <c r="AT28" s="297">
        <f>RANK(AR28,(AR5:AR7,AR9:AR14,AR16:AR21,AR23:AR29),0)</f>
        <v>7</v>
      </c>
      <c r="AU28" s="272">
        <f t="shared" si="27"/>
        <v>1.2170000000000001</v>
      </c>
      <c r="AV28" s="298">
        <f>RANK(AU28,AU23:AU29,0)</f>
        <v>3</v>
      </c>
      <c r="AW28" s="299">
        <f>RANK(AU28,(AU5:AU7,AU9:AU14,AU16:AU21,AU23:AU29),0)</f>
        <v>5</v>
      </c>
      <c r="AX28" s="251">
        <f t="shared" si="28"/>
        <v>13</v>
      </c>
      <c r="AY28" s="251">
        <f>RANK(AX28,AX23:AX29,1)</f>
        <v>4</v>
      </c>
      <c r="AZ28" s="251">
        <f t="shared" si="29"/>
        <v>29</v>
      </c>
      <c r="BA28" s="252">
        <f>RANK(AZ28,(AZ5,AZ6,AZ7,AZ9,AZ10,AZ11,AZ18,AZ19,AZ12,AZ20,AZ13,AZ23,AZ24,AZ16,AZ25,AZ17,AZ26,AZ27,AZ21,AZ28,AZ29,AZ14),1)</f>
        <v>9</v>
      </c>
      <c r="BB28" s="3">
        <f t="shared" si="30"/>
        <v>8.7999999999999995E-2</v>
      </c>
      <c r="BC28" s="4">
        <f>RANK(BB28,BB23:BB29,0)</f>
        <v>6</v>
      </c>
      <c r="BD28" s="13">
        <f t="shared" si="33"/>
        <v>8.6999999999999993</v>
      </c>
      <c r="BE28" s="4">
        <f>RANK(BD28,BD23:BD29,0)</f>
        <v>4</v>
      </c>
      <c r="BF28" s="23">
        <f t="shared" si="31"/>
        <v>0.36499999999999999</v>
      </c>
      <c r="BG28" s="4">
        <f>RANK(BF28,BF23:BF29,0)</f>
        <v>3</v>
      </c>
      <c r="BH28" s="8">
        <f t="shared" si="32"/>
        <v>13</v>
      </c>
      <c r="BI28" s="6">
        <f>RANK(BH28,BH23:BH29,1)</f>
        <v>4</v>
      </c>
      <c r="BJ28" s="125" t="s">
        <v>66</v>
      </c>
    </row>
    <row r="29" spans="1:62" ht="14.25" customHeight="1" thickBot="1" x14ac:dyDescent="0.3">
      <c r="A29" s="127" t="s">
        <v>63</v>
      </c>
      <c r="B29" s="113">
        <v>0.629</v>
      </c>
      <c r="C29" s="67">
        <v>4</v>
      </c>
      <c r="D29" s="68">
        <v>11</v>
      </c>
      <c r="E29" s="4">
        <v>10</v>
      </c>
      <c r="F29" s="69">
        <v>1</v>
      </c>
      <c r="G29" s="70">
        <v>1</v>
      </c>
      <c r="H29" s="39">
        <v>0.76500000000000001</v>
      </c>
      <c r="I29" s="69">
        <v>3</v>
      </c>
      <c r="J29" s="70">
        <v>5</v>
      </c>
      <c r="K29" s="4">
        <v>8</v>
      </c>
      <c r="L29" s="4">
        <v>3</v>
      </c>
      <c r="M29" s="4">
        <v>17</v>
      </c>
      <c r="N29" s="32">
        <v>5</v>
      </c>
      <c r="O29" s="50">
        <v>0</v>
      </c>
      <c r="P29" s="67">
        <v>1</v>
      </c>
      <c r="Q29" s="68">
        <v>1</v>
      </c>
      <c r="R29" s="4">
        <v>10</v>
      </c>
      <c r="S29" s="69">
        <v>1</v>
      </c>
      <c r="T29" s="70">
        <v>1</v>
      </c>
      <c r="U29" s="39">
        <v>0</v>
      </c>
      <c r="V29" s="69">
        <v>1</v>
      </c>
      <c r="W29" s="70">
        <v>1</v>
      </c>
      <c r="X29" s="4">
        <v>3</v>
      </c>
      <c r="Y29" s="4">
        <v>1</v>
      </c>
      <c r="Z29" s="4">
        <v>3</v>
      </c>
      <c r="AA29" s="32">
        <v>1</v>
      </c>
      <c r="AB29" s="50">
        <v>-0.251</v>
      </c>
      <c r="AC29" s="67">
        <v>5</v>
      </c>
      <c r="AD29" s="68">
        <v>13</v>
      </c>
      <c r="AE29" s="4">
        <v>10</v>
      </c>
      <c r="AF29" s="69">
        <v>1</v>
      </c>
      <c r="AG29" s="70">
        <v>1</v>
      </c>
      <c r="AH29" s="39">
        <v>0</v>
      </c>
      <c r="AI29" s="69">
        <v>3</v>
      </c>
      <c r="AJ29" s="70">
        <v>8</v>
      </c>
      <c r="AK29" s="4">
        <v>9</v>
      </c>
      <c r="AL29" s="4">
        <v>6</v>
      </c>
      <c r="AM29" s="4">
        <v>22</v>
      </c>
      <c r="AN29" s="32">
        <v>14</v>
      </c>
      <c r="AO29" s="307">
        <f t="shared" si="25"/>
        <v>0.378</v>
      </c>
      <c r="AP29" s="274">
        <f>RANK(AO29,AO23:AO29,0)</f>
        <v>5</v>
      </c>
      <c r="AQ29" s="260">
        <f>RANK(AO29,(AO5:AO7,AO9:AO14,AO16:AO21,AO23:AO29),0)</f>
        <v>12</v>
      </c>
      <c r="AR29" s="254">
        <f t="shared" si="26"/>
        <v>30</v>
      </c>
      <c r="AS29" s="278">
        <f>RANK(AR29,AR23:AR29,0)</f>
        <v>1</v>
      </c>
      <c r="AT29" s="276">
        <f>RANK(AR29,(AR5:AR7,AR9:AR14,AR16:AR21,AR23:AR29),0)</f>
        <v>1</v>
      </c>
      <c r="AU29" s="275">
        <f t="shared" si="27"/>
        <v>0.76500000000000001</v>
      </c>
      <c r="AV29" s="277">
        <f>RANK(AU29,AU23:AU29,0)</f>
        <v>5</v>
      </c>
      <c r="AW29" s="279">
        <f>RANK(AU29,(AU5:AU7,AU9:AU14,AU16:AU21,AU23:AU29),0)</f>
        <v>10</v>
      </c>
      <c r="AX29" s="257">
        <f t="shared" si="28"/>
        <v>11</v>
      </c>
      <c r="AY29" s="257">
        <f>RANK(AX29,AX23:AX29,1)</f>
        <v>3</v>
      </c>
      <c r="AZ29" s="257">
        <f t="shared" si="29"/>
        <v>23</v>
      </c>
      <c r="BA29" s="258">
        <f>RANK(AZ29,(AZ5,AZ6,AZ7,AZ9,AZ10,AZ11,AZ18,AZ19,AZ12,AZ20,AZ13,AZ23,AZ24,AZ16,AZ25,AZ17,AZ26,AZ27,AZ21,AZ28,AZ29,AZ14),1)</f>
        <v>7</v>
      </c>
      <c r="BB29" s="3">
        <f t="shared" si="30"/>
        <v>0.151</v>
      </c>
      <c r="BC29" s="4">
        <f>RANK(BB29,BB23:BB29,0)</f>
        <v>5</v>
      </c>
      <c r="BD29" s="13">
        <f t="shared" si="33"/>
        <v>9</v>
      </c>
      <c r="BE29" s="4">
        <f>RANK(BD29,BD23:BD29,0)</f>
        <v>1</v>
      </c>
      <c r="BF29" s="23">
        <f>AU29*3/10</f>
        <v>0.23</v>
      </c>
      <c r="BG29" s="4">
        <f>RANK(BF29,BF23:BF29,0)</f>
        <v>5</v>
      </c>
      <c r="BH29" s="8">
        <f t="shared" si="32"/>
        <v>11</v>
      </c>
      <c r="BI29" s="6">
        <f>RANK(BH29,BH23:BH29,1)</f>
        <v>3</v>
      </c>
      <c r="BJ29" s="127" t="s">
        <v>63</v>
      </c>
    </row>
    <row r="30" spans="1:62" ht="14.25" customHeight="1" thickBot="1" x14ac:dyDescent="0.3">
      <c r="A30" s="230" t="s">
        <v>1</v>
      </c>
      <c r="B30" s="375" t="s">
        <v>3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6"/>
      <c r="O30" s="377" t="s">
        <v>3</v>
      </c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6"/>
      <c r="AB30" s="377" t="s">
        <v>3</v>
      </c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6"/>
      <c r="AO30" s="377" t="s">
        <v>3</v>
      </c>
      <c r="AP30" s="375"/>
      <c r="AQ30" s="375"/>
      <c r="AR30" s="375"/>
      <c r="AS30" s="375"/>
      <c r="AT30" s="375"/>
      <c r="AU30" s="375"/>
      <c r="AV30" s="375"/>
      <c r="AW30" s="375"/>
      <c r="AX30" s="375"/>
      <c r="AY30" s="375"/>
      <c r="AZ30" s="375"/>
      <c r="BA30" s="376"/>
      <c r="BB30" s="377"/>
      <c r="BC30" s="375"/>
      <c r="BD30" s="375"/>
      <c r="BE30" s="375"/>
      <c r="BF30" s="375"/>
      <c r="BG30" s="375"/>
      <c r="BH30" s="375"/>
      <c r="BI30" s="375"/>
      <c r="BJ30" s="376" t="s">
        <v>1</v>
      </c>
    </row>
    <row r="31" spans="1:62" x14ac:dyDescent="0.25">
      <c r="A31" s="131"/>
      <c r="AV31" s="131" t="s">
        <v>0</v>
      </c>
    </row>
  </sheetData>
  <mergeCells count="11">
    <mergeCell ref="A1:J1"/>
    <mergeCell ref="B30:N30"/>
    <mergeCell ref="O30:AA30"/>
    <mergeCell ref="AB30:AN30"/>
    <mergeCell ref="BB2:BI2"/>
    <mergeCell ref="B2:N2"/>
    <mergeCell ref="O2:AA2"/>
    <mergeCell ref="AB2:AN2"/>
    <mergeCell ref="AO2:BA2"/>
    <mergeCell ref="AO30:BA30"/>
    <mergeCell ref="BB30:BJ30"/>
  </mergeCell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DJ30"/>
  <sheetViews>
    <sheetView topLeftCell="CK1" zoomScale="90" zoomScaleNormal="90" workbookViewId="0">
      <selection activeCell="DC28" sqref="A1:DJ30"/>
    </sheetView>
  </sheetViews>
  <sheetFormatPr defaultRowHeight="15" x14ac:dyDescent="0.25"/>
  <cols>
    <col min="1" max="1" width="26.85546875" customWidth="1"/>
    <col min="2" max="113" width="10.42578125" customWidth="1"/>
    <col min="114" max="114" width="27.42578125" customWidth="1"/>
  </cols>
  <sheetData>
    <row r="1" spans="1:114" ht="39.75" customHeight="1" thickBot="1" x14ac:dyDescent="0.3">
      <c r="A1" s="374" t="s">
        <v>105</v>
      </c>
      <c r="B1" s="374"/>
      <c r="C1" s="374"/>
      <c r="D1" s="374"/>
      <c r="E1" s="374"/>
      <c r="F1" s="374"/>
      <c r="G1" s="374"/>
      <c r="H1" s="374"/>
      <c r="I1" s="374"/>
      <c r="J1" s="374"/>
      <c r="K1" s="118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</row>
    <row r="2" spans="1:114" ht="40.5" customHeight="1" thickBot="1" x14ac:dyDescent="0.3">
      <c r="A2" s="120" t="s">
        <v>89</v>
      </c>
      <c r="B2" s="371" t="s">
        <v>75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3"/>
      <c r="O2" s="371" t="s">
        <v>76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3"/>
      <c r="AB2" s="371" t="s">
        <v>77</v>
      </c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3"/>
      <c r="AO2" s="371" t="s">
        <v>78</v>
      </c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3"/>
      <c r="BB2" s="371" t="s">
        <v>79</v>
      </c>
      <c r="BC2" s="372"/>
      <c r="BD2" s="372"/>
      <c r="BE2" s="372"/>
      <c r="BF2" s="372"/>
      <c r="BG2" s="372"/>
      <c r="BH2" s="372"/>
      <c r="BI2" s="372"/>
      <c r="BJ2" s="372"/>
      <c r="BK2" s="372"/>
      <c r="BL2" s="372"/>
      <c r="BM2" s="372"/>
      <c r="BN2" s="373"/>
      <c r="BO2" s="371" t="s">
        <v>80</v>
      </c>
      <c r="BP2" s="372"/>
      <c r="BQ2" s="372"/>
      <c r="BR2" s="372"/>
      <c r="BS2" s="372"/>
      <c r="BT2" s="372"/>
      <c r="BU2" s="372"/>
      <c r="BV2" s="372"/>
      <c r="BW2" s="372"/>
      <c r="BX2" s="372"/>
      <c r="BY2" s="372"/>
      <c r="BZ2" s="372"/>
      <c r="CA2" s="373"/>
      <c r="CB2" s="371" t="s">
        <v>81</v>
      </c>
      <c r="CC2" s="372"/>
      <c r="CD2" s="372"/>
      <c r="CE2" s="372"/>
      <c r="CF2" s="372"/>
      <c r="CG2" s="372"/>
      <c r="CH2" s="372"/>
      <c r="CI2" s="372"/>
      <c r="CJ2" s="372"/>
      <c r="CK2" s="372"/>
      <c r="CL2" s="372"/>
      <c r="CM2" s="372"/>
      <c r="CN2" s="373"/>
      <c r="CO2" s="371" t="s">
        <v>128</v>
      </c>
      <c r="CP2" s="372"/>
      <c r="CQ2" s="372"/>
      <c r="CR2" s="372"/>
      <c r="CS2" s="372"/>
      <c r="CT2" s="372"/>
      <c r="CU2" s="372"/>
      <c r="CV2" s="372"/>
      <c r="CW2" s="372"/>
      <c r="CX2" s="372"/>
      <c r="CY2" s="372"/>
      <c r="CZ2" s="372"/>
      <c r="DA2" s="373"/>
      <c r="DB2" s="371" t="s">
        <v>150</v>
      </c>
      <c r="DC2" s="372"/>
      <c r="DD2" s="372"/>
      <c r="DE2" s="372"/>
      <c r="DF2" s="372"/>
      <c r="DG2" s="372"/>
      <c r="DH2" s="372"/>
      <c r="DI2" s="373"/>
      <c r="DJ2" s="120" t="s">
        <v>89</v>
      </c>
    </row>
    <row r="3" spans="1:114" ht="140.25" customHeight="1" thickBot="1" x14ac:dyDescent="0.3">
      <c r="A3" s="1" t="s">
        <v>71</v>
      </c>
      <c r="B3" s="344" t="s">
        <v>115</v>
      </c>
      <c r="C3" s="345" t="s">
        <v>116</v>
      </c>
      <c r="D3" s="345" t="s">
        <v>117</v>
      </c>
      <c r="E3" s="345" t="s">
        <v>138</v>
      </c>
      <c r="F3" s="345" t="s">
        <v>116</v>
      </c>
      <c r="G3" s="345" t="s">
        <v>117</v>
      </c>
      <c r="H3" s="345" t="s">
        <v>139</v>
      </c>
      <c r="I3" s="345" t="s">
        <v>116</v>
      </c>
      <c r="J3" s="345" t="s">
        <v>117</v>
      </c>
      <c r="K3" s="346" t="s">
        <v>118</v>
      </c>
      <c r="L3" s="347" t="s">
        <v>119</v>
      </c>
      <c r="M3" s="346" t="s">
        <v>120</v>
      </c>
      <c r="N3" s="348" t="s">
        <v>121</v>
      </c>
      <c r="O3" s="344" t="s">
        <v>115</v>
      </c>
      <c r="P3" s="345" t="s">
        <v>116</v>
      </c>
      <c r="Q3" s="345" t="s">
        <v>117</v>
      </c>
      <c r="R3" s="345" t="s">
        <v>138</v>
      </c>
      <c r="S3" s="345" t="s">
        <v>116</v>
      </c>
      <c r="T3" s="345" t="s">
        <v>117</v>
      </c>
      <c r="U3" s="345" t="s">
        <v>139</v>
      </c>
      <c r="V3" s="345" t="s">
        <v>116</v>
      </c>
      <c r="W3" s="345" t="s">
        <v>117</v>
      </c>
      <c r="X3" s="346" t="s">
        <v>118</v>
      </c>
      <c r="Y3" s="347" t="s">
        <v>119</v>
      </c>
      <c r="Z3" s="346" t="s">
        <v>120</v>
      </c>
      <c r="AA3" s="348" t="s">
        <v>121</v>
      </c>
      <c r="AB3" s="344" t="s">
        <v>115</v>
      </c>
      <c r="AC3" s="345" t="s">
        <v>116</v>
      </c>
      <c r="AD3" s="345" t="s">
        <v>117</v>
      </c>
      <c r="AE3" s="345" t="s">
        <v>138</v>
      </c>
      <c r="AF3" s="345" t="s">
        <v>116</v>
      </c>
      <c r="AG3" s="345" t="s">
        <v>117</v>
      </c>
      <c r="AH3" s="345" t="s">
        <v>139</v>
      </c>
      <c r="AI3" s="345" t="s">
        <v>116</v>
      </c>
      <c r="AJ3" s="345" t="s">
        <v>117</v>
      </c>
      <c r="AK3" s="346" t="s">
        <v>118</v>
      </c>
      <c r="AL3" s="347" t="s">
        <v>119</v>
      </c>
      <c r="AM3" s="346" t="s">
        <v>120</v>
      </c>
      <c r="AN3" s="348" t="s">
        <v>121</v>
      </c>
      <c r="AO3" s="344" t="s">
        <v>115</v>
      </c>
      <c r="AP3" s="345" t="s">
        <v>116</v>
      </c>
      <c r="AQ3" s="345" t="s">
        <v>117</v>
      </c>
      <c r="AR3" s="345" t="s">
        <v>138</v>
      </c>
      <c r="AS3" s="345" t="s">
        <v>116</v>
      </c>
      <c r="AT3" s="345" t="s">
        <v>117</v>
      </c>
      <c r="AU3" s="345" t="s">
        <v>139</v>
      </c>
      <c r="AV3" s="345" t="s">
        <v>116</v>
      </c>
      <c r="AW3" s="345" t="s">
        <v>117</v>
      </c>
      <c r="AX3" s="346" t="s">
        <v>118</v>
      </c>
      <c r="AY3" s="347" t="s">
        <v>119</v>
      </c>
      <c r="AZ3" s="346" t="s">
        <v>120</v>
      </c>
      <c r="BA3" s="348" t="s">
        <v>121</v>
      </c>
      <c r="BB3" s="344" t="s">
        <v>115</v>
      </c>
      <c r="BC3" s="345" t="s">
        <v>116</v>
      </c>
      <c r="BD3" s="345" t="s">
        <v>117</v>
      </c>
      <c r="BE3" s="345" t="s">
        <v>138</v>
      </c>
      <c r="BF3" s="345" t="s">
        <v>116</v>
      </c>
      <c r="BG3" s="345" t="s">
        <v>117</v>
      </c>
      <c r="BH3" s="345" t="s">
        <v>139</v>
      </c>
      <c r="BI3" s="345" t="s">
        <v>116</v>
      </c>
      <c r="BJ3" s="345" t="s">
        <v>117</v>
      </c>
      <c r="BK3" s="346" t="s">
        <v>118</v>
      </c>
      <c r="BL3" s="347" t="s">
        <v>119</v>
      </c>
      <c r="BM3" s="346" t="s">
        <v>120</v>
      </c>
      <c r="BN3" s="348" t="s">
        <v>121</v>
      </c>
      <c r="BO3" s="344" t="s">
        <v>115</v>
      </c>
      <c r="BP3" s="345" t="s">
        <v>116</v>
      </c>
      <c r="BQ3" s="345" t="s">
        <v>117</v>
      </c>
      <c r="BR3" s="345" t="s">
        <v>138</v>
      </c>
      <c r="BS3" s="345" t="s">
        <v>116</v>
      </c>
      <c r="BT3" s="345" t="s">
        <v>117</v>
      </c>
      <c r="BU3" s="345" t="s">
        <v>139</v>
      </c>
      <c r="BV3" s="345" t="s">
        <v>116</v>
      </c>
      <c r="BW3" s="345" t="s">
        <v>117</v>
      </c>
      <c r="BX3" s="346" t="s">
        <v>118</v>
      </c>
      <c r="BY3" s="347" t="s">
        <v>119</v>
      </c>
      <c r="BZ3" s="346" t="s">
        <v>120</v>
      </c>
      <c r="CA3" s="348" t="s">
        <v>121</v>
      </c>
      <c r="CB3" s="344" t="s">
        <v>115</v>
      </c>
      <c r="CC3" s="345" t="s">
        <v>116</v>
      </c>
      <c r="CD3" s="345" t="s">
        <v>117</v>
      </c>
      <c r="CE3" s="345" t="s">
        <v>138</v>
      </c>
      <c r="CF3" s="345" t="s">
        <v>116</v>
      </c>
      <c r="CG3" s="345" t="s">
        <v>117</v>
      </c>
      <c r="CH3" s="345" t="s">
        <v>139</v>
      </c>
      <c r="CI3" s="345" t="s">
        <v>116</v>
      </c>
      <c r="CJ3" s="345" t="s">
        <v>117</v>
      </c>
      <c r="CK3" s="346" t="s">
        <v>118</v>
      </c>
      <c r="CL3" s="347" t="s">
        <v>119</v>
      </c>
      <c r="CM3" s="346" t="s">
        <v>120</v>
      </c>
      <c r="CN3" s="348" t="s">
        <v>121</v>
      </c>
      <c r="CO3" s="339" t="s">
        <v>113</v>
      </c>
      <c r="CP3" s="345" t="s">
        <v>116</v>
      </c>
      <c r="CQ3" s="345" t="s">
        <v>117</v>
      </c>
      <c r="CR3" s="341" t="s">
        <v>140</v>
      </c>
      <c r="CS3" s="345" t="s">
        <v>116</v>
      </c>
      <c r="CT3" s="345" t="s">
        <v>117</v>
      </c>
      <c r="CU3" s="341" t="s">
        <v>141</v>
      </c>
      <c r="CV3" s="345" t="s">
        <v>116</v>
      </c>
      <c r="CW3" s="345" t="s">
        <v>117</v>
      </c>
      <c r="CX3" s="346" t="s">
        <v>118</v>
      </c>
      <c r="CY3" s="347" t="s">
        <v>129</v>
      </c>
      <c r="CZ3" s="346" t="s">
        <v>120</v>
      </c>
      <c r="DA3" s="348" t="s">
        <v>130</v>
      </c>
      <c r="DB3" s="339" t="s">
        <v>113</v>
      </c>
      <c r="DC3" s="340" t="s">
        <v>99</v>
      </c>
      <c r="DD3" s="341" t="s">
        <v>140</v>
      </c>
      <c r="DE3" s="340" t="s">
        <v>110</v>
      </c>
      <c r="DF3" s="341" t="s">
        <v>141</v>
      </c>
      <c r="DG3" s="340" t="s">
        <v>111</v>
      </c>
      <c r="DH3" s="340" t="s">
        <v>109</v>
      </c>
      <c r="DI3" s="342" t="s">
        <v>112</v>
      </c>
      <c r="DJ3" s="2" t="s">
        <v>71</v>
      </c>
    </row>
    <row r="4" spans="1:114" ht="15" customHeight="1" thickBot="1" x14ac:dyDescent="0.3">
      <c r="A4" s="229" t="s">
        <v>46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  <c r="O4" s="222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2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4"/>
      <c r="AO4" s="222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4"/>
      <c r="BB4" s="222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4"/>
      <c r="BO4" s="222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4"/>
      <c r="CB4" s="222"/>
      <c r="CC4" s="223"/>
      <c r="CD4" s="223"/>
      <c r="CE4" s="223"/>
      <c r="CF4" s="223"/>
      <c r="CG4" s="223"/>
      <c r="CH4" s="223"/>
      <c r="CI4" s="223"/>
      <c r="CJ4" s="223"/>
      <c r="CK4" s="223"/>
      <c r="CL4" s="223"/>
      <c r="CM4" s="223"/>
      <c r="CN4" s="224"/>
      <c r="CO4" s="222"/>
      <c r="CP4" s="223"/>
      <c r="CQ4" s="223"/>
      <c r="CR4" s="223"/>
      <c r="CS4" s="223"/>
      <c r="CT4" s="223"/>
      <c r="CU4" s="223"/>
      <c r="CV4" s="223"/>
      <c r="CW4" s="223"/>
      <c r="CX4" s="223"/>
      <c r="CY4" s="223"/>
      <c r="CZ4" s="223"/>
      <c r="DA4" s="223"/>
      <c r="DB4" s="232" t="s">
        <v>64</v>
      </c>
      <c r="DC4" s="233"/>
      <c r="DD4" s="234" t="s">
        <v>65</v>
      </c>
      <c r="DE4" s="233"/>
      <c r="DF4" s="234" t="s">
        <v>65</v>
      </c>
      <c r="DG4" s="233"/>
      <c r="DH4" s="235"/>
      <c r="DI4" s="235"/>
      <c r="DJ4" s="229" t="s">
        <v>46</v>
      </c>
    </row>
    <row r="5" spans="1:114" ht="15" customHeight="1" x14ac:dyDescent="0.25">
      <c r="A5" s="122" t="s">
        <v>47</v>
      </c>
      <c r="B5" s="108">
        <v>-0.105</v>
      </c>
      <c r="C5" s="4">
        <v>2</v>
      </c>
      <c r="D5" s="4">
        <v>4</v>
      </c>
      <c r="E5" s="4">
        <v>10</v>
      </c>
      <c r="F5" s="4">
        <v>1</v>
      </c>
      <c r="G5" s="4">
        <v>1</v>
      </c>
      <c r="H5" s="39">
        <v>0</v>
      </c>
      <c r="I5" s="4">
        <v>2</v>
      </c>
      <c r="J5" s="4">
        <v>6</v>
      </c>
      <c r="K5" s="4">
        <v>5</v>
      </c>
      <c r="L5" s="4">
        <v>1</v>
      </c>
      <c r="M5" s="4">
        <v>11</v>
      </c>
      <c r="N5" s="32">
        <v>3</v>
      </c>
      <c r="O5" s="39">
        <v>0.629</v>
      </c>
      <c r="P5" s="4">
        <v>3</v>
      </c>
      <c r="Q5" s="4">
        <v>22</v>
      </c>
      <c r="R5" s="4">
        <v>9</v>
      </c>
      <c r="S5" s="4">
        <v>1</v>
      </c>
      <c r="T5" s="4">
        <v>4</v>
      </c>
      <c r="U5" s="39">
        <v>-0.13500000000000001</v>
      </c>
      <c r="V5" s="4">
        <v>3</v>
      </c>
      <c r="W5" s="4">
        <v>21</v>
      </c>
      <c r="X5" s="4">
        <v>7</v>
      </c>
      <c r="Y5" s="4">
        <v>3</v>
      </c>
      <c r="Z5" s="4">
        <v>47</v>
      </c>
      <c r="AA5" s="32">
        <v>20</v>
      </c>
      <c r="AB5" s="39">
        <v>-8.0000000000000002E-3</v>
      </c>
      <c r="AC5" s="4">
        <v>2</v>
      </c>
      <c r="AD5" s="4">
        <v>7</v>
      </c>
      <c r="AE5" s="4">
        <v>6</v>
      </c>
      <c r="AF5" s="4">
        <v>2</v>
      </c>
      <c r="AG5" s="4">
        <v>17</v>
      </c>
      <c r="AH5" s="39">
        <v>-0.80700000000000005</v>
      </c>
      <c r="AI5" s="4">
        <v>3</v>
      </c>
      <c r="AJ5" s="4">
        <v>16</v>
      </c>
      <c r="AK5" s="4">
        <v>7</v>
      </c>
      <c r="AL5" s="4">
        <v>3</v>
      </c>
      <c r="AM5" s="4">
        <v>40</v>
      </c>
      <c r="AN5" s="32">
        <v>17</v>
      </c>
      <c r="AO5" s="39">
        <v>0.622</v>
      </c>
      <c r="AP5" s="4">
        <v>2</v>
      </c>
      <c r="AQ5" s="4">
        <v>14</v>
      </c>
      <c r="AR5" s="4">
        <v>9</v>
      </c>
      <c r="AS5" s="4">
        <v>2</v>
      </c>
      <c r="AT5" s="4">
        <v>13</v>
      </c>
      <c r="AU5" s="39">
        <v>-0.108</v>
      </c>
      <c r="AV5" s="4">
        <v>3</v>
      </c>
      <c r="AW5" s="4">
        <v>17</v>
      </c>
      <c r="AX5" s="4">
        <v>7</v>
      </c>
      <c r="AY5" s="4">
        <v>3</v>
      </c>
      <c r="AZ5" s="4">
        <v>44</v>
      </c>
      <c r="BA5" s="32">
        <v>18</v>
      </c>
      <c r="BB5" s="39">
        <v>-1.091</v>
      </c>
      <c r="BC5" s="4">
        <v>3</v>
      </c>
      <c r="BD5" s="4">
        <v>21</v>
      </c>
      <c r="BE5" s="4">
        <v>9</v>
      </c>
      <c r="BF5" s="4">
        <v>2</v>
      </c>
      <c r="BG5" s="4">
        <v>19</v>
      </c>
      <c r="BH5" s="39">
        <v>0.56100000000000005</v>
      </c>
      <c r="BI5" s="4">
        <v>1</v>
      </c>
      <c r="BJ5" s="4">
        <v>1</v>
      </c>
      <c r="BK5" s="4">
        <v>6</v>
      </c>
      <c r="BL5" s="4">
        <v>2</v>
      </c>
      <c r="BM5" s="4">
        <v>41</v>
      </c>
      <c r="BN5" s="32">
        <v>20</v>
      </c>
      <c r="BO5" s="39">
        <v>0.60699999999999998</v>
      </c>
      <c r="BP5" s="4">
        <v>3</v>
      </c>
      <c r="BQ5" s="4">
        <v>22</v>
      </c>
      <c r="BR5" s="4">
        <v>5</v>
      </c>
      <c r="BS5" s="4">
        <v>1</v>
      </c>
      <c r="BT5" s="4">
        <v>6</v>
      </c>
      <c r="BU5" s="39">
        <v>1.476</v>
      </c>
      <c r="BV5" s="4">
        <v>1</v>
      </c>
      <c r="BW5" s="4">
        <v>9</v>
      </c>
      <c r="BX5" s="4">
        <v>5</v>
      </c>
      <c r="BY5" s="4">
        <v>2</v>
      </c>
      <c r="BZ5" s="4">
        <v>37</v>
      </c>
      <c r="CA5" s="32">
        <v>17</v>
      </c>
      <c r="CB5" s="39">
        <v>0.55800000000000005</v>
      </c>
      <c r="CC5" s="4">
        <v>3</v>
      </c>
      <c r="CD5" s="4">
        <v>21</v>
      </c>
      <c r="CE5" s="4">
        <v>10</v>
      </c>
      <c r="CF5" s="4">
        <v>1</v>
      </c>
      <c r="CG5" s="4">
        <v>1</v>
      </c>
      <c r="CH5" s="39">
        <v>2.5000000000000001E-2</v>
      </c>
      <c r="CI5" s="4">
        <v>2</v>
      </c>
      <c r="CJ5" s="4">
        <v>10</v>
      </c>
      <c r="CK5" s="4">
        <v>6</v>
      </c>
      <c r="CL5" s="4">
        <v>3</v>
      </c>
      <c r="CM5" s="4">
        <v>32</v>
      </c>
      <c r="CN5" s="32">
        <v>16</v>
      </c>
      <c r="CO5" s="307">
        <f>SUM(B5,O5,AB5,AO5,BB5,BO5,CB5)</f>
        <v>1.212</v>
      </c>
      <c r="CP5" s="247">
        <f>RANK(CO5,CO5:CO7,0)</f>
        <v>3</v>
      </c>
      <c r="CQ5" s="247">
        <f>RANK(CO5,(CO5:CO7,CO9:CO14,CO16:CO21,CO23:CO29),0)</f>
        <v>19</v>
      </c>
      <c r="CR5" s="248">
        <f>SUM(E5,R5,AE5,AR5,BE5,BR5,CE5)</f>
        <v>58</v>
      </c>
      <c r="CS5" s="248">
        <f>RANK(CR5,CR5:CR7,0)</f>
        <v>2</v>
      </c>
      <c r="CT5" s="248">
        <f>RANK(CR5,(CR5:CR7,CR9:CR14,CR16:CR21,CR23:CR29),0)</f>
        <v>19</v>
      </c>
      <c r="CU5" s="249">
        <f>SUM(H5,U5,AH5,AU5,BH5,BU5,CH5)</f>
        <v>1.012</v>
      </c>
      <c r="CV5" s="250">
        <f>RANK(CU5,CU5:CU7,0)</f>
        <v>2</v>
      </c>
      <c r="CW5" s="250">
        <f>RANK(CU5,(CU5:CU7,CU9:CU14,CU16:CU21,CU23:CU29),0)</f>
        <v>9</v>
      </c>
      <c r="CX5" s="251">
        <f>SUM(CP5,CS5,CV5)</f>
        <v>7</v>
      </c>
      <c r="CY5" s="251">
        <f>RANK(CX5,CX5:CX7,1)</f>
        <v>3</v>
      </c>
      <c r="CZ5" s="251">
        <f>SUM(CQ5,CT5,CW5)</f>
        <v>47</v>
      </c>
      <c r="DA5" s="252">
        <f>RANK(CZ5,(CZ5,CZ6,CZ7,CZ9,CZ10,CZ11,CZ18,CZ19,CZ12,CZ20,CZ13,CZ23,CZ24,CZ16,CZ25,CZ17,CZ26,CZ27,CZ21,CZ28,CZ29,CZ14),1)</f>
        <v>18</v>
      </c>
      <c r="DB5" s="3">
        <f>CO5*4/10</f>
        <v>0.48499999999999999</v>
      </c>
      <c r="DC5" s="4">
        <f>RANK(DB5,DB5:DB7,0)</f>
        <v>3</v>
      </c>
      <c r="DD5" s="13">
        <f>CR5*3/10</f>
        <v>17.399999999999999</v>
      </c>
      <c r="DE5" s="4">
        <f>RANK(DD5,DD5:DD7,0)</f>
        <v>2</v>
      </c>
      <c r="DF5" s="24">
        <f>CU5*3/10</f>
        <v>0.30399999999999999</v>
      </c>
      <c r="DG5" s="4">
        <f>RANK(DF5,DF5:DF7,0)</f>
        <v>2</v>
      </c>
      <c r="DH5" s="4">
        <f>SUM(DC5,DE5,DG5)</f>
        <v>7</v>
      </c>
      <c r="DI5" s="6">
        <f>RANK(DH5,DH5:DH7,1)</f>
        <v>3</v>
      </c>
      <c r="DJ5" s="122" t="s">
        <v>47</v>
      </c>
    </row>
    <row r="6" spans="1:114" ht="15" customHeight="1" x14ac:dyDescent="0.25">
      <c r="A6" s="123" t="s">
        <v>48</v>
      </c>
      <c r="B6" s="109">
        <v>-0.14699999999999999</v>
      </c>
      <c r="C6" s="4">
        <v>3</v>
      </c>
      <c r="D6" s="4">
        <v>6</v>
      </c>
      <c r="E6" s="4">
        <v>8</v>
      </c>
      <c r="F6" s="4">
        <v>3</v>
      </c>
      <c r="G6" s="4">
        <v>17</v>
      </c>
      <c r="H6" s="40">
        <v>0.9</v>
      </c>
      <c r="I6" s="4">
        <v>1</v>
      </c>
      <c r="J6" s="4">
        <v>3</v>
      </c>
      <c r="K6" s="4">
        <v>7</v>
      </c>
      <c r="L6" s="4">
        <v>3</v>
      </c>
      <c r="M6" s="4">
        <v>26</v>
      </c>
      <c r="N6" s="32">
        <v>15</v>
      </c>
      <c r="O6" s="40">
        <v>0.63600000000000001</v>
      </c>
      <c r="P6" s="4">
        <v>1</v>
      </c>
      <c r="Q6" s="4">
        <v>9</v>
      </c>
      <c r="R6" s="4">
        <v>9</v>
      </c>
      <c r="S6" s="4">
        <v>1</v>
      </c>
      <c r="T6" s="4">
        <v>4</v>
      </c>
      <c r="U6" s="40">
        <v>0.107</v>
      </c>
      <c r="V6" s="4">
        <v>1</v>
      </c>
      <c r="W6" s="4">
        <v>4</v>
      </c>
      <c r="X6" s="4">
        <v>3</v>
      </c>
      <c r="Y6" s="4">
        <v>1</v>
      </c>
      <c r="Z6" s="4">
        <v>17</v>
      </c>
      <c r="AA6" s="32">
        <v>5</v>
      </c>
      <c r="AB6" s="40">
        <v>-0.112</v>
      </c>
      <c r="AC6" s="4">
        <v>3</v>
      </c>
      <c r="AD6" s="4">
        <v>20</v>
      </c>
      <c r="AE6" s="4">
        <v>6</v>
      </c>
      <c r="AF6" s="4">
        <v>2</v>
      </c>
      <c r="AG6" s="4">
        <v>17</v>
      </c>
      <c r="AH6" s="40">
        <v>0</v>
      </c>
      <c r="AI6" s="4">
        <v>1</v>
      </c>
      <c r="AJ6" s="4">
        <v>1</v>
      </c>
      <c r="AK6" s="4">
        <v>6</v>
      </c>
      <c r="AL6" s="4">
        <v>2</v>
      </c>
      <c r="AM6" s="4">
        <v>38</v>
      </c>
      <c r="AN6" s="32">
        <v>16</v>
      </c>
      <c r="AO6" s="40">
        <v>0.59199999999999997</v>
      </c>
      <c r="AP6" s="4">
        <v>3</v>
      </c>
      <c r="AQ6" s="4">
        <v>22</v>
      </c>
      <c r="AR6" s="4">
        <v>9</v>
      </c>
      <c r="AS6" s="4">
        <v>2</v>
      </c>
      <c r="AT6" s="4">
        <v>13</v>
      </c>
      <c r="AU6" s="40">
        <v>0.29899999999999999</v>
      </c>
      <c r="AV6" s="4">
        <v>1</v>
      </c>
      <c r="AW6" s="4">
        <v>4</v>
      </c>
      <c r="AX6" s="4">
        <v>6</v>
      </c>
      <c r="AY6" s="4">
        <v>2</v>
      </c>
      <c r="AZ6" s="4">
        <v>39</v>
      </c>
      <c r="BA6" s="32">
        <v>16</v>
      </c>
      <c r="BB6" s="40">
        <v>0</v>
      </c>
      <c r="BC6" s="4">
        <v>1</v>
      </c>
      <c r="BD6" s="4">
        <v>1</v>
      </c>
      <c r="BE6" s="4">
        <v>10</v>
      </c>
      <c r="BF6" s="4">
        <v>1</v>
      </c>
      <c r="BG6" s="4">
        <v>1</v>
      </c>
      <c r="BH6" s="40">
        <v>0</v>
      </c>
      <c r="BI6" s="4">
        <v>3</v>
      </c>
      <c r="BJ6" s="4">
        <v>4</v>
      </c>
      <c r="BK6" s="4">
        <v>5</v>
      </c>
      <c r="BL6" s="4">
        <v>1</v>
      </c>
      <c r="BM6" s="4">
        <v>6</v>
      </c>
      <c r="BN6" s="32">
        <v>1</v>
      </c>
      <c r="BO6" s="40">
        <v>0.69599999999999995</v>
      </c>
      <c r="BP6" s="4">
        <v>1</v>
      </c>
      <c r="BQ6" s="4">
        <v>4</v>
      </c>
      <c r="BR6" s="4">
        <v>5</v>
      </c>
      <c r="BS6" s="4">
        <v>1</v>
      </c>
      <c r="BT6" s="4">
        <v>6</v>
      </c>
      <c r="BU6" s="40">
        <v>0.26200000000000001</v>
      </c>
      <c r="BV6" s="4">
        <v>2</v>
      </c>
      <c r="BW6" s="4">
        <v>15</v>
      </c>
      <c r="BX6" s="4">
        <v>4</v>
      </c>
      <c r="BY6" s="4">
        <v>1</v>
      </c>
      <c r="BZ6" s="4">
        <v>25</v>
      </c>
      <c r="CA6" s="32">
        <v>9</v>
      </c>
      <c r="CB6" s="40">
        <v>0.60499999999999998</v>
      </c>
      <c r="CC6" s="4">
        <v>2</v>
      </c>
      <c r="CD6" s="4">
        <v>12</v>
      </c>
      <c r="CE6" s="4">
        <v>10</v>
      </c>
      <c r="CF6" s="4">
        <v>1</v>
      </c>
      <c r="CG6" s="4">
        <v>1</v>
      </c>
      <c r="CH6" s="40">
        <v>4.1000000000000002E-2</v>
      </c>
      <c r="CI6" s="4">
        <v>1</v>
      </c>
      <c r="CJ6" s="4">
        <v>9</v>
      </c>
      <c r="CK6" s="4">
        <v>4</v>
      </c>
      <c r="CL6" s="4">
        <v>1</v>
      </c>
      <c r="CM6" s="4">
        <v>22</v>
      </c>
      <c r="CN6" s="32">
        <v>12</v>
      </c>
      <c r="CO6" s="307">
        <f t="shared" ref="CO6:CO7" si="0">SUM(B6,O6,AB6,AO6,BB6,BO6,CB6)</f>
        <v>2.27</v>
      </c>
      <c r="CP6" s="247">
        <f>RANK(CO6,CO5:CO7,0)</f>
        <v>1</v>
      </c>
      <c r="CQ6" s="247">
        <f>RANK(CO6,(CO5:CO7,CO9:CO14,CO16:CO21,CO23:CO29),0)</f>
        <v>7</v>
      </c>
      <c r="CR6" s="248">
        <f t="shared" ref="CR6:CR7" si="1">SUM(E6,R6,AE6,AR6,BE6,BR6,CE6)</f>
        <v>57</v>
      </c>
      <c r="CS6" s="248">
        <f>RANK(CR6,CR5:CR7,0)</f>
        <v>3</v>
      </c>
      <c r="CT6" s="248">
        <f>RANK(CR6,(CR5:CR7,CR9:CR14,CR16:CR21,CR23:CR29),0)</f>
        <v>20</v>
      </c>
      <c r="CU6" s="249">
        <f t="shared" ref="CU6:CU7" si="2">SUM(H6,U6,AH6,AU6,BH6,BU6,CH6)</f>
        <v>1.609</v>
      </c>
      <c r="CV6" s="250">
        <f>RANK(CU6,CU5:CU7,0)</f>
        <v>1</v>
      </c>
      <c r="CW6" s="250">
        <f>RANK(CU6,(CU5:CU7,CU9:CU14,CU16:CU21,CU23:CU29),0)</f>
        <v>8</v>
      </c>
      <c r="CX6" s="251">
        <f>SUM(CP6,CS6,CV6)</f>
        <v>5</v>
      </c>
      <c r="CY6" s="251">
        <f>RANK(CX6,CX5:CX7,1)</f>
        <v>1</v>
      </c>
      <c r="CZ6" s="251">
        <f>SUM(CQ6,CT6,CW6)</f>
        <v>35</v>
      </c>
      <c r="DA6" s="252">
        <f>RANK(CZ6,(CZ5,CZ6,CZ7,CZ9,CZ10,CZ11,CZ18,CZ19,CZ12,CZ20,CZ13,CZ23,CZ24,CZ16,CZ25,CZ17,CZ26,CZ27,CZ21,CZ28,CZ29,CZ14),1)</f>
        <v>11</v>
      </c>
      <c r="DB6" s="3">
        <f t="shared" ref="DB6:DB7" si="3">CO6*4/10</f>
        <v>0.90800000000000003</v>
      </c>
      <c r="DC6" s="4">
        <f>RANK(DB6,DB5:DB7,0)</f>
        <v>1</v>
      </c>
      <c r="DD6" s="13">
        <f t="shared" ref="DD6:DD7" si="4">CR6*3/10</f>
        <v>17.100000000000001</v>
      </c>
      <c r="DE6" s="4">
        <f>RANK(DD6,DD5:DD7,0)</f>
        <v>3</v>
      </c>
      <c r="DF6" s="25">
        <f t="shared" ref="DF6:DF7" si="5">CU6*3/10</f>
        <v>0.48299999999999998</v>
      </c>
      <c r="DG6" s="4">
        <f>RANK(DF6,DF5:DF7,0)</f>
        <v>1</v>
      </c>
      <c r="DH6" s="8">
        <f t="shared" ref="DH6:DH7" si="6">SUM(DC6,DE6,DG6)</f>
        <v>5</v>
      </c>
      <c r="DI6" s="6">
        <f>RANK(DH6,DH5:DH7,1)</f>
        <v>1</v>
      </c>
      <c r="DJ6" s="123" t="s">
        <v>48</v>
      </c>
    </row>
    <row r="7" spans="1:114" ht="15" customHeight="1" thickBot="1" x14ac:dyDescent="0.3">
      <c r="A7" s="124" t="s">
        <v>49</v>
      </c>
      <c r="B7" s="110">
        <v>-1.6E-2</v>
      </c>
      <c r="C7" s="10">
        <v>1</v>
      </c>
      <c r="D7" s="4">
        <v>3</v>
      </c>
      <c r="E7" s="4">
        <v>9</v>
      </c>
      <c r="F7" s="10">
        <v>2</v>
      </c>
      <c r="G7" s="4">
        <v>16</v>
      </c>
      <c r="H7" s="41">
        <v>0</v>
      </c>
      <c r="I7" s="10">
        <v>2</v>
      </c>
      <c r="J7" s="4">
        <v>6</v>
      </c>
      <c r="K7" s="4">
        <v>5</v>
      </c>
      <c r="L7" s="10">
        <v>1</v>
      </c>
      <c r="M7" s="4">
        <v>25</v>
      </c>
      <c r="N7" s="33">
        <v>13</v>
      </c>
      <c r="O7" s="41">
        <v>0.63500000000000001</v>
      </c>
      <c r="P7" s="10">
        <v>2</v>
      </c>
      <c r="Q7" s="4">
        <v>13</v>
      </c>
      <c r="R7" s="4">
        <v>9</v>
      </c>
      <c r="S7" s="10">
        <v>1</v>
      </c>
      <c r="T7" s="4">
        <v>4</v>
      </c>
      <c r="U7" s="41">
        <v>2.9000000000000001E-2</v>
      </c>
      <c r="V7" s="10">
        <v>2</v>
      </c>
      <c r="W7" s="4">
        <v>8</v>
      </c>
      <c r="X7" s="4">
        <v>5</v>
      </c>
      <c r="Y7" s="10">
        <v>2</v>
      </c>
      <c r="Z7" s="4">
        <v>25</v>
      </c>
      <c r="AA7" s="33">
        <v>8</v>
      </c>
      <c r="AB7" s="41">
        <v>-2E-3</v>
      </c>
      <c r="AC7" s="10">
        <v>1</v>
      </c>
      <c r="AD7" s="4">
        <v>1</v>
      </c>
      <c r="AE7" s="4">
        <v>9</v>
      </c>
      <c r="AF7" s="10">
        <v>1</v>
      </c>
      <c r="AG7" s="4">
        <v>2</v>
      </c>
      <c r="AH7" s="41">
        <v>0</v>
      </c>
      <c r="AI7" s="10">
        <v>1</v>
      </c>
      <c r="AJ7" s="4">
        <v>1</v>
      </c>
      <c r="AK7" s="4">
        <v>3</v>
      </c>
      <c r="AL7" s="10">
        <v>1</v>
      </c>
      <c r="AM7" s="4">
        <v>4</v>
      </c>
      <c r="AN7" s="33">
        <v>1</v>
      </c>
      <c r="AO7" s="41">
        <v>0.627</v>
      </c>
      <c r="AP7" s="10">
        <v>1</v>
      </c>
      <c r="AQ7" s="4">
        <v>9</v>
      </c>
      <c r="AR7" s="4">
        <v>10</v>
      </c>
      <c r="AS7" s="10">
        <v>1</v>
      </c>
      <c r="AT7" s="4">
        <v>1</v>
      </c>
      <c r="AU7" s="41">
        <v>5.3999999999999999E-2</v>
      </c>
      <c r="AV7" s="10">
        <v>2</v>
      </c>
      <c r="AW7" s="4">
        <v>8</v>
      </c>
      <c r="AX7" s="4">
        <v>4</v>
      </c>
      <c r="AY7" s="10">
        <v>1</v>
      </c>
      <c r="AZ7" s="4">
        <v>18</v>
      </c>
      <c r="BA7" s="33">
        <v>5</v>
      </c>
      <c r="BB7" s="41">
        <v>-0.83399999999999996</v>
      </c>
      <c r="BC7" s="10">
        <v>2</v>
      </c>
      <c r="BD7" s="4">
        <v>19</v>
      </c>
      <c r="BE7" s="4">
        <v>9</v>
      </c>
      <c r="BF7" s="10">
        <v>2</v>
      </c>
      <c r="BG7" s="4">
        <v>19</v>
      </c>
      <c r="BH7" s="41">
        <v>0.34899999999999998</v>
      </c>
      <c r="BI7" s="10">
        <v>2</v>
      </c>
      <c r="BJ7" s="4">
        <v>2</v>
      </c>
      <c r="BK7" s="4">
        <v>6</v>
      </c>
      <c r="BL7" s="10">
        <v>2</v>
      </c>
      <c r="BM7" s="4">
        <v>40</v>
      </c>
      <c r="BN7" s="33">
        <v>19</v>
      </c>
      <c r="BO7" s="41">
        <v>0.67400000000000004</v>
      </c>
      <c r="BP7" s="10">
        <v>2</v>
      </c>
      <c r="BQ7" s="4">
        <v>8</v>
      </c>
      <c r="BR7" s="4">
        <v>5</v>
      </c>
      <c r="BS7" s="10">
        <v>1</v>
      </c>
      <c r="BT7" s="4">
        <v>6</v>
      </c>
      <c r="BU7" s="41">
        <v>0.13300000000000001</v>
      </c>
      <c r="BV7" s="10">
        <v>3</v>
      </c>
      <c r="BW7" s="4">
        <v>16</v>
      </c>
      <c r="BX7" s="4">
        <v>6</v>
      </c>
      <c r="BY7" s="10">
        <v>3</v>
      </c>
      <c r="BZ7" s="4">
        <v>30</v>
      </c>
      <c r="CA7" s="33">
        <v>13</v>
      </c>
      <c r="CB7" s="41">
        <v>0.63800000000000001</v>
      </c>
      <c r="CC7" s="10">
        <v>1</v>
      </c>
      <c r="CD7" s="4">
        <v>1</v>
      </c>
      <c r="CE7" s="4">
        <v>10</v>
      </c>
      <c r="CF7" s="10">
        <v>1</v>
      </c>
      <c r="CG7" s="4">
        <v>1</v>
      </c>
      <c r="CH7" s="41">
        <v>0</v>
      </c>
      <c r="CI7" s="10">
        <v>3</v>
      </c>
      <c r="CJ7" s="4">
        <v>13</v>
      </c>
      <c r="CK7" s="4">
        <v>5</v>
      </c>
      <c r="CL7" s="10">
        <v>2</v>
      </c>
      <c r="CM7" s="4">
        <v>15</v>
      </c>
      <c r="CN7" s="33">
        <v>7</v>
      </c>
      <c r="CO7" s="309">
        <f t="shared" si="0"/>
        <v>1.722</v>
      </c>
      <c r="CP7" s="253">
        <f>RANK(CO7,CO5:CO7,0)</f>
        <v>2</v>
      </c>
      <c r="CQ7" s="253">
        <f>RANK(CO7,(CO5:CO7,CO9:CO14,CO16:CO21,CO23:CO29),0)</f>
        <v>16</v>
      </c>
      <c r="CR7" s="254">
        <f t="shared" si="1"/>
        <v>61</v>
      </c>
      <c r="CS7" s="254">
        <f>RANK(CR7,CR5:CR7,0)</f>
        <v>1</v>
      </c>
      <c r="CT7" s="254">
        <f>RANK(CR7,(CR5:CR7,CR9:CR14,CR16:CR21,CR23:CR29),0)</f>
        <v>8</v>
      </c>
      <c r="CU7" s="255">
        <f t="shared" si="2"/>
        <v>0.56499999999999995</v>
      </c>
      <c r="CV7" s="256">
        <f>RANK(CU7,CU5:CU7,0)</f>
        <v>3</v>
      </c>
      <c r="CW7" s="256">
        <f>RANK(CU7,(CU5:CU7,CU9:CU14,CU16:CU21,CU23:CU29),0)</f>
        <v>14</v>
      </c>
      <c r="CX7" s="257">
        <f>SUM(CP7,CS7,CV7)</f>
        <v>6</v>
      </c>
      <c r="CY7" s="257">
        <f>RANK(CX7,CX5:CX7,1)</f>
        <v>2</v>
      </c>
      <c r="CZ7" s="257">
        <f>SUM(CQ7,CT7,CW7)</f>
        <v>38</v>
      </c>
      <c r="DA7" s="258">
        <f>RANK(CZ7,(CZ5,CZ6,CZ7,CZ9,CZ10,CZ11,CZ18,CZ19,CZ12,CZ20,CZ13,CZ23,CZ24,CZ16,CZ25,CZ17,CZ26,CZ27,CZ21,CZ28,CZ29,CZ14),1)</f>
        <v>14</v>
      </c>
      <c r="DB7" s="9">
        <f t="shared" si="3"/>
        <v>0.68899999999999995</v>
      </c>
      <c r="DC7" s="10">
        <f>RANK(DB7,DB5:DB7,0)</f>
        <v>2</v>
      </c>
      <c r="DD7" s="5">
        <f t="shared" si="4"/>
        <v>18.3</v>
      </c>
      <c r="DE7" s="10">
        <f>RANK(DD7,DD5:DD7,0)</f>
        <v>1</v>
      </c>
      <c r="DF7" s="24">
        <f t="shared" si="5"/>
        <v>0.17</v>
      </c>
      <c r="DG7" s="10">
        <f>RANK(DF7,DF5:DF7,0)</f>
        <v>3</v>
      </c>
      <c r="DH7" s="11">
        <f t="shared" si="6"/>
        <v>6</v>
      </c>
      <c r="DI7" s="12">
        <f>RANK(DH7,DH5:DH7,1)</f>
        <v>2</v>
      </c>
      <c r="DJ7" s="124" t="s">
        <v>49</v>
      </c>
    </row>
    <row r="8" spans="1:114" ht="15" customHeight="1" thickBot="1" x14ac:dyDescent="0.3">
      <c r="A8" s="229" t="s">
        <v>50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/>
      <c r="O8" s="222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222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4"/>
      <c r="AO8" s="222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4"/>
      <c r="BB8" s="222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4"/>
      <c r="BO8" s="222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4"/>
      <c r="CB8" s="222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4"/>
      <c r="CO8" s="314"/>
      <c r="CP8" s="303"/>
      <c r="CQ8" s="303"/>
      <c r="CR8" s="303"/>
      <c r="CS8" s="303"/>
      <c r="CT8" s="303"/>
      <c r="CU8" s="304"/>
      <c r="CV8" s="303"/>
      <c r="CW8" s="303"/>
      <c r="CX8" s="303"/>
      <c r="CY8" s="303"/>
      <c r="CZ8" s="303"/>
      <c r="DA8" s="303"/>
      <c r="DB8" s="242"/>
      <c r="DC8" s="238"/>
      <c r="DD8" s="244"/>
      <c r="DE8" s="238"/>
      <c r="DF8" s="243"/>
      <c r="DG8" s="238"/>
      <c r="DH8" s="245"/>
      <c r="DI8" s="306"/>
      <c r="DJ8" s="229" t="s">
        <v>50</v>
      </c>
    </row>
    <row r="9" spans="1:114" ht="15" customHeight="1" x14ac:dyDescent="0.25">
      <c r="A9" s="122" t="s">
        <v>93</v>
      </c>
      <c r="B9" s="113">
        <v>-0.13900000000000001</v>
      </c>
      <c r="C9" s="71">
        <v>2</v>
      </c>
      <c r="D9" s="68">
        <v>5</v>
      </c>
      <c r="E9" s="4">
        <v>8</v>
      </c>
      <c r="F9" s="68">
        <v>6</v>
      </c>
      <c r="G9" s="68">
        <v>17</v>
      </c>
      <c r="H9" s="40">
        <v>0.77600000000000002</v>
      </c>
      <c r="I9" s="68">
        <v>2</v>
      </c>
      <c r="J9" s="68">
        <v>4</v>
      </c>
      <c r="K9" s="4">
        <v>10</v>
      </c>
      <c r="L9" s="4">
        <v>5</v>
      </c>
      <c r="M9" s="4">
        <v>26</v>
      </c>
      <c r="N9" s="32">
        <v>15</v>
      </c>
      <c r="O9" s="50">
        <v>0.63400000000000001</v>
      </c>
      <c r="P9" s="71">
        <v>5</v>
      </c>
      <c r="Q9" s="68">
        <v>18</v>
      </c>
      <c r="R9" s="4">
        <v>8</v>
      </c>
      <c r="S9" s="68">
        <v>6</v>
      </c>
      <c r="T9" s="68">
        <v>18</v>
      </c>
      <c r="U9" s="40">
        <v>7.4999999999999997E-2</v>
      </c>
      <c r="V9" s="68">
        <v>1</v>
      </c>
      <c r="W9" s="68">
        <v>6</v>
      </c>
      <c r="X9" s="4">
        <v>12</v>
      </c>
      <c r="Y9" s="4">
        <v>4</v>
      </c>
      <c r="Z9" s="4">
        <v>42</v>
      </c>
      <c r="AA9" s="32">
        <v>19</v>
      </c>
      <c r="AB9" s="50">
        <v>-6.2E-2</v>
      </c>
      <c r="AC9" s="71">
        <v>3</v>
      </c>
      <c r="AD9" s="68">
        <v>12</v>
      </c>
      <c r="AE9" s="4">
        <v>10</v>
      </c>
      <c r="AF9" s="68">
        <v>1</v>
      </c>
      <c r="AG9" s="68">
        <v>1</v>
      </c>
      <c r="AH9" s="40">
        <v>0</v>
      </c>
      <c r="AI9" s="68">
        <v>1</v>
      </c>
      <c r="AJ9" s="68">
        <v>1</v>
      </c>
      <c r="AK9" s="4">
        <v>5</v>
      </c>
      <c r="AL9" s="4">
        <v>2</v>
      </c>
      <c r="AM9" s="4">
        <v>14</v>
      </c>
      <c r="AN9" s="32">
        <v>7</v>
      </c>
      <c r="AO9" s="50">
        <v>0.61599999999999999</v>
      </c>
      <c r="AP9" s="71">
        <v>6</v>
      </c>
      <c r="AQ9" s="68">
        <v>19</v>
      </c>
      <c r="AR9" s="4">
        <v>9</v>
      </c>
      <c r="AS9" s="68">
        <v>5</v>
      </c>
      <c r="AT9" s="68">
        <v>13</v>
      </c>
      <c r="AU9" s="40">
        <v>-0.01</v>
      </c>
      <c r="AV9" s="68">
        <v>5</v>
      </c>
      <c r="AW9" s="68">
        <v>14</v>
      </c>
      <c r="AX9" s="4">
        <v>16</v>
      </c>
      <c r="AY9" s="4">
        <v>6</v>
      </c>
      <c r="AZ9" s="4">
        <v>46</v>
      </c>
      <c r="BA9" s="32">
        <v>19</v>
      </c>
      <c r="BB9" s="50">
        <v>0</v>
      </c>
      <c r="BC9" s="71">
        <v>1</v>
      </c>
      <c r="BD9" s="68">
        <v>1</v>
      </c>
      <c r="BE9" s="4">
        <v>10</v>
      </c>
      <c r="BF9" s="68">
        <v>1</v>
      </c>
      <c r="BG9" s="68">
        <v>1</v>
      </c>
      <c r="BH9" s="40">
        <v>0</v>
      </c>
      <c r="BI9" s="68">
        <v>2</v>
      </c>
      <c r="BJ9" s="68">
        <v>4</v>
      </c>
      <c r="BK9" s="4">
        <v>4</v>
      </c>
      <c r="BL9" s="4">
        <v>1</v>
      </c>
      <c r="BM9" s="4">
        <v>6</v>
      </c>
      <c r="BN9" s="32">
        <v>1</v>
      </c>
      <c r="BO9" s="50">
        <v>0.65700000000000003</v>
      </c>
      <c r="BP9" s="71">
        <v>4</v>
      </c>
      <c r="BQ9" s="68">
        <v>13</v>
      </c>
      <c r="BR9" s="4">
        <v>5</v>
      </c>
      <c r="BS9" s="68">
        <v>1</v>
      </c>
      <c r="BT9" s="68">
        <v>6</v>
      </c>
      <c r="BU9" s="40">
        <v>4.9409999999999998</v>
      </c>
      <c r="BV9" s="68">
        <v>1</v>
      </c>
      <c r="BW9" s="68">
        <v>2</v>
      </c>
      <c r="BX9" s="4">
        <v>6</v>
      </c>
      <c r="BY9" s="4">
        <v>2</v>
      </c>
      <c r="BZ9" s="4">
        <v>21</v>
      </c>
      <c r="CA9" s="32">
        <v>6</v>
      </c>
      <c r="CB9" s="50">
        <v>0.60499999999999998</v>
      </c>
      <c r="CC9" s="71">
        <v>6</v>
      </c>
      <c r="CD9" s="68">
        <v>12</v>
      </c>
      <c r="CE9" s="4">
        <v>10</v>
      </c>
      <c r="CF9" s="68">
        <v>1</v>
      </c>
      <c r="CG9" s="68">
        <v>1</v>
      </c>
      <c r="CH9" s="40">
        <v>8.2000000000000003E-2</v>
      </c>
      <c r="CI9" s="68">
        <v>3</v>
      </c>
      <c r="CJ9" s="68">
        <v>7</v>
      </c>
      <c r="CK9" s="4">
        <v>10</v>
      </c>
      <c r="CL9" s="4">
        <v>5</v>
      </c>
      <c r="CM9" s="4">
        <v>20</v>
      </c>
      <c r="CN9" s="32">
        <v>10</v>
      </c>
      <c r="CO9" s="307">
        <f t="shared" ref="CO9:CO14" si="7">SUM(B9,O9,AB9,AO9,BB9,BO9,CB9)</f>
        <v>2.3109999999999999</v>
      </c>
      <c r="CP9" s="300">
        <f>RANK(CO9,CO9:CO14,0)</f>
        <v>3</v>
      </c>
      <c r="CQ9" s="295">
        <f>RANK(CO9,(CO5:CO7,CO9:CO14,CO16:CO21,CO23:CO29),0)</f>
        <v>5</v>
      </c>
      <c r="CR9" s="248">
        <f t="shared" ref="CR9:CR14" si="8">SUM(E9,R9,AE9,AR9,BE9,BR9,CE9)</f>
        <v>60</v>
      </c>
      <c r="CS9" s="301">
        <f>RANK(CR9,CR9:CR14,0)</f>
        <v>3</v>
      </c>
      <c r="CT9" s="301">
        <f>RANK(CR9,(CR5:CR7,CR9:CR14,CR16:CR21,CR23:CR29),0)</f>
        <v>11</v>
      </c>
      <c r="CU9" s="249">
        <f t="shared" ref="CU9:CU14" si="9">SUM(H9,U9,AH9,AU9,BH9,BU9,CH9)</f>
        <v>5.8639999999999999</v>
      </c>
      <c r="CV9" s="302">
        <f>RANK(CU9,CU9:CU14,0)</f>
        <v>1</v>
      </c>
      <c r="CW9" s="302">
        <f>RANK(CU9,(CU5:CU7,CU9:CU14,CU16:CU21,CU23:CU29),0)</f>
        <v>2</v>
      </c>
      <c r="CX9" s="251">
        <f t="shared" ref="CX9:CX14" si="10">SUM(CP9,CS9,CV9)</f>
        <v>7</v>
      </c>
      <c r="CY9" s="251">
        <f>RANK(CX9,CX9:CX14,1)</f>
        <v>2</v>
      </c>
      <c r="CZ9" s="251">
        <f t="shared" ref="CZ9:CZ14" si="11">SUM(CQ9,CT9,CW9)</f>
        <v>18</v>
      </c>
      <c r="DA9" s="252">
        <f>RANK(CZ9,(CZ5,CZ6,CZ7,CZ9,CZ10,CZ11,CZ18,CZ19,CZ12,CZ20,CZ13,CZ23,CZ24,CZ16,CZ25,CZ17,CZ26,CZ27,CZ21,CZ28,CZ29,CZ14),1)</f>
        <v>4</v>
      </c>
      <c r="DB9" s="9">
        <f t="shared" ref="DB9:DB14" si="12">CO9*4/10</f>
        <v>0.92400000000000004</v>
      </c>
      <c r="DC9" s="10">
        <f>RANK(DB9,DB9:DB14,0)</f>
        <v>3</v>
      </c>
      <c r="DD9" s="5">
        <f t="shared" ref="DD9:DD14" si="13">CR9*3/10</f>
        <v>18</v>
      </c>
      <c r="DE9" s="10">
        <f>RANK(DD9,DD9:DD14,0)</f>
        <v>3</v>
      </c>
      <c r="DF9" s="24">
        <f t="shared" ref="DF9:DF14" si="14">CU9*3/10</f>
        <v>1.7589999999999999</v>
      </c>
      <c r="DG9" s="10">
        <f>RANK(DF9,DF9:DF14,0)</f>
        <v>1</v>
      </c>
      <c r="DH9" s="11">
        <f t="shared" ref="DH9:DH14" si="15">SUM(DC9,DE9,DG9)</f>
        <v>7</v>
      </c>
      <c r="DI9" s="12">
        <f>RANK(DH9,DH9:DH14,1)</f>
        <v>2</v>
      </c>
      <c r="DJ9" s="122" t="s">
        <v>93</v>
      </c>
    </row>
    <row r="10" spans="1:114" ht="15" customHeight="1" x14ac:dyDescent="0.25">
      <c r="A10" s="124" t="s">
        <v>51</v>
      </c>
      <c r="B10" s="111">
        <v>-0.27700000000000002</v>
      </c>
      <c r="C10" s="53">
        <v>4</v>
      </c>
      <c r="D10" s="46">
        <v>10</v>
      </c>
      <c r="E10" s="10">
        <v>10</v>
      </c>
      <c r="F10" s="46">
        <v>1</v>
      </c>
      <c r="G10" s="46">
        <v>1</v>
      </c>
      <c r="H10" s="43">
        <v>1</v>
      </c>
      <c r="I10" s="46">
        <v>1</v>
      </c>
      <c r="J10" s="46">
        <v>1</v>
      </c>
      <c r="K10" s="10">
        <v>6</v>
      </c>
      <c r="L10" s="10">
        <v>2</v>
      </c>
      <c r="M10" s="10">
        <v>12</v>
      </c>
      <c r="N10" s="33">
        <v>4</v>
      </c>
      <c r="O10" s="44">
        <v>0.63700000000000001</v>
      </c>
      <c r="P10" s="53">
        <v>2</v>
      </c>
      <c r="Q10" s="46">
        <v>7</v>
      </c>
      <c r="R10" s="10">
        <v>10</v>
      </c>
      <c r="S10" s="46">
        <v>1</v>
      </c>
      <c r="T10" s="46">
        <v>1</v>
      </c>
      <c r="U10" s="43">
        <v>1.7000000000000001E-2</v>
      </c>
      <c r="V10" s="46">
        <v>3</v>
      </c>
      <c r="W10" s="46">
        <v>10</v>
      </c>
      <c r="X10" s="10">
        <v>6</v>
      </c>
      <c r="Y10" s="10">
        <v>2</v>
      </c>
      <c r="Z10" s="10">
        <v>18</v>
      </c>
      <c r="AA10" s="33">
        <v>6</v>
      </c>
      <c r="AB10" s="44">
        <v>-0.11</v>
      </c>
      <c r="AC10" s="53">
        <v>5</v>
      </c>
      <c r="AD10" s="46">
        <v>19</v>
      </c>
      <c r="AE10" s="10">
        <v>7</v>
      </c>
      <c r="AF10" s="46">
        <v>2</v>
      </c>
      <c r="AG10" s="46">
        <v>12</v>
      </c>
      <c r="AH10" s="43">
        <v>-2.0779999999999998</v>
      </c>
      <c r="AI10" s="46">
        <v>5</v>
      </c>
      <c r="AJ10" s="46">
        <v>20</v>
      </c>
      <c r="AK10" s="10">
        <v>12</v>
      </c>
      <c r="AL10" s="10">
        <v>5</v>
      </c>
      <c r="AM10" s="10">
        <v>51</v>
      </c>
      <c r="AN10" s="33">
        <v>20</v>
      </c>
      <c r="AO10" s="44">
        <v>0.621</v>
      </c>
      <c r="AP10" s="53">
        <v>5</v>
      </c>
      <c r="AQ10" s="46">
        <v>16</v>
      </c>
      <c r="AR10" s="4">
        <v>10</v>
      </c>
      <c r="AS10" s="46">
        <v>1</v>
      </c>
      <c r="AT10" s="46">
        <v>1</v>
      </c>
      <c r="AU10" s="43">
        <v>0.48299999999999998</v>
      </c>
      <c r="AV10" s="46">
        <v>2</v>
      </c>
      <c r="AW10" s="46">
        <v>3</v>
      </c>
      <c r="AX10" s="10">
        <v>8</v>
      </c>
      <c r="AY10" s="10">
        <v>3</v>
      </c>
      <c r="AZ10" s="10">
        <v>20</v>
      </c>
      <c r="BA10" s="33">
        <v>8</v>
      </c>
      <c r="BB10" s="44">
        <v>-0.96799999999999997</v>
      </c>
      <c r="BC10" s="53">
        <v>5</v>
      </c>
      <c r="BD10" s="46">
        <v>20</v>
      </c>
      <c r="BE10" s="4">
        <v>9</v>
      </c>
      <c r="BF10" s="46">
        <v>5</v>
      </c>
      <c r="BG10" s="46">
        <v>19</v>
      </c>
      <c r="BH10" s="43">
        <v>7.3999999999999996E-2</v>
      </c>
      <c r="BI10" s="46">
        <v>1</v>
      </c>
      <c r="BJ10" s="46">
        <v>3</v>
      </c>
      <c r="BK10" s="10">
        <v>11</v>
      </c>
      <c r="BL10" s="10">
        <v>5</v>
      </c>
      <c r="BM10" s="10">
        <v>42</v>
      </c>
      <c r="BN10" s="33">
        <v>21</v>
      </c>
      <c r="BO10" s="44">
        <v>0.63400000000000001</v>
      </c>
      <c r="BP10" s="53">
        <v>6</v>
      </c>
      <c r="BQ10" s="46">
        <v>21</v>
      </c>
      <c r="BR10" s="10">
        <v>5</v>
      </c>
      <c r="BS10" s="46">
        <v>1</v>
      </c>
      <c r="BT10" s="46">
        <v>6</v>
      </c>
      <c r="BU10" s="43">
        <v>-1.4119999999999999</v>
      </c>
      <c r="BV10" s="46">
        <v>6</v>
      </c>
      <c r="BW10" s="46">
        <v>22</v>
      </c>
      <c r="BX10" s="10">
        <v>13</v>
      </c>
      <c r="BY10" s="10">
        <v>6</v>
      </c>
      <c r="BZ10" s="10">
        <v>49</v>
      </c>
      <c r="CA10" s="33">
        <v>22</v>
      </c>
      <c r="CB10" s="44">
        <v>0.63200000000000001</v>
      </c>
      <c r="CC10" s="53">
        <v>1</v>
      </c>
      <c r="CD10" s="46">
        <v>3</v>
      </c>
      <c r="CE10" s="10">
        <v>10</v>
      </c>
      <c r="CF10" s="46">
        <v>1</v>
      </c>
      <c r="CG10" s="46">
        <v>1</v>
      </c>
      <c r="CH10" s="43">
        <v>1.8080000000000001</v>
      </c>
      <c r="CI10" s="46">
        <v>1</v>
      </c>
      <c r="CJ10" s="46">
        <v>1</v>
      </c>
      <c r="CK10" s="10">
        <v>3</v>
      </c>
      <c r="CL10" s="10">
        <v>1</v>
      </c>
      <c r="CM10" s="10">
        <v>5</v>
      </c>
      <c r="CN10" s="33">
        <v>1</v>
      </c>
      <c r="CO10" s="309">
        <f t="shared" si="7"/>
        <v>1.169</v>
      </c>
      <c r="CP10" s="274">
        <f>RANK(CO10,CO9:CO14,0)</f>
        <v>5</v>
      </c>
      <c r="CQ10" s="260">
        <f>RANK(CO10,(CO5:CO7,CO9:CO14,CO16:CO21,CO23:CO29),0)</f>
        <v>20</v>
      </c>
      <c r="CR10" s="254">
        <f t="shared" si="8"/>
        <v>61</v>
      </c>
      <c r="CS10" s="261">
        <f>RANK(CR10,CR9:CR14,0)</f>
        <v>1</v>
      </c>
      <c r="CT10" s="261">
        <f>RANK(CR10,(CR5:CR7,CR9:CR14,CR16:CR21,CR23:CR29),0)</f>
        <v>8</v>
      </c>
      <c r="CU10" s="255">
        <f t="shared" si="9"/>
        <v>-0.108</v>
      </c>
      <c r="CV10" s="262">
        <f>RANK(CU10,CU9:CU14,0)</f>
        <v>5</v>
      </c>
      <c r="CW10" s="262">
        <f>RANK(CU10,(CU5:CU7,CU9:CU14,CU16:CU21,CU23:CU29),0)</f>
        <v>16</v>
      </c>
      <c r="CX10" s="257">
        <f t="shared" si="10"/>
        <v>11</v>
      </c>
      <c r="CY10" s="257">
        <f>RANK(CX10,CX9:CX14,1)</f>
        <v>5</v>
      </c>
      <c r="CZ10" s="257">
        <f t="shared" si="11"/>
        <v>44</v>
      </c>
      <c r="DA10" s="258">
        <f>RANK(CZ10,(CZ5,CZ6,CZ7,CZ9,CZ10,CZ11,CZ18,CZ19,CZ12,CZ20,CZ13,CZ23,CZ24,CZ16,CZ25,CZ17,CZ26,CZ27,CZ21,CZ28,CZ29,CZ14),1)</f>
        <v>17</v>
      </c>
      <c r="DB10" s="14">
        <f t="shared" si="12"/>
        <v>0.46800000000000003</v>
      </c>
      <c r="DC10" s="15">
        <f>RANK(DB10,DB9:DB14,0)</f>
        <v>5</v>
      </c>
      <c r="DD10" s="7">
        <f t="shared" si="13"/>
        <v>18.3</v>
      </c>
      <c r="DE10" s="15">
        <f>RANK(DD10,DD9:DD14,0)</f>
        <v>1</v>
      </c>
      <c r="DF10" s="25">
        <f t="shared" si="14"/>
        <v>-3.2000000000000001E-2</v>
      </c>
      <c r="DG10" s="15">
        <f>RANK(DF10,DF9:DF14,0)</f>
        <v>5</v>
      </c>
      <c r="DH10" s="16">
        <f t="shared" si="15"/>
        <v>11</v>
      </c>
      <c r="DI10" s="17">
        <f>RANK(DH10,DH9:DH14,1)</f>
        <v>5</v>
      </c>
      <c r="DJ10" s="124" t="s">
        <v>51</v>
      </c>
    </row>
    <row r="11" spans="1:114" ht="15" customHeight="1" x14ac:dyDescent="0.25">
      <c r="A11" s="125" t="s">
        <v>94</v>
      </c>
      <c r="B11" s="112">
        <v>0</v>
      </c>
      <c r="C11" s="48">
        <v>1</v>
      </c>
      <c r="D11" s="49">
        <v>1</v>
      </c>
      <c r="E11" s="15">
        <v>10</v>
      </c>
      <c r="F11" s="49">
        <v>1</v>
      </c>
      <c r="G11" s="49">
        <v>1</v>
      </c>
      <c r="H11" s="40">
        <v>0</v>
      </c>
      <c r="I11" s="49">
        <v>3</v>
      </c>
      <c r="J11" s="49">
        <v>6</v>
      </c>
      <c r="K11" s="15">
        <v>5</v>
      </c>
      <c r="L11" s="15">
        <v>1</v>
      </c>
      <c r="M11" s="15">
        <v>8</v>
      </c>
      <c r="N11" s="34">
        <v>1</v>
      </c>
      <c r="O11" s="47">
        <v>0.63300000000000001</v>
      </c>
      <c r="P11" s="48">
        <v>6</v>
      </c>
      <c r="Q11" s="49">
        <v>19</v>
      </c>
      <c r="R11" s="15">
        <v>9</v>
      </c>
      <c r="S11" s="49">
        <v>2</v>
      </c>
      <c r="T11" s="49">
        <v>4</v>
      </c>
      <c r="U11" s="40">
        <v>0</v>
      </c>
      <c r="V11" s="49">
        <v>4</v>
      </c>
      <c r="W11" s="49">
        <v>11</v>
      </c>
      <c r="X11" s="15">
        <v>12</v>
      </c>
      <c r="Y11" s="15">
        <v>4</v>
      </c>
      <c r="Z11" s="15">
        <v>34</v>
      </c>
      <c r="AA11" s="34">
        <v>16</v>
      </c>
      <c r="AB11" s="47">
        <v>-6.0000000000000001E-3</v>
      </c>
      <c r="AC11" s="48">
        <v>1</v>
      </c>
      <c r="AD11" s="49">
        <v>6</v>
      </c>
      <c r="AE11" s="15">
        <v>7</v>
      </c>
      <c r="AF11" s="49">
        <v>2</v>
      </c>
      <c r="AG11" s="49">
        <v>12</v>
      </c>
      <c r="AH11" s="40">
        <v>0</v>
      </c>
      <c r="AI11" s="49">
        <v>1</v>
      </c>
      <c r="AJ11" s="49">
        <v>1</v>
      </c>
      <c r="AK11" s="15">
        <v>4</v>
      </c>
      <c r="AL11" s="15">
        <v>1</v>
      </c>
      <c r="AM11" s="15">
        <v>19</v>
      </c>
      <c r="AN11" s="34">
        <v>8</v>
      </c>
      <c r="AO11" s="47">
        <v>0.628</v>
      </c>
      <c r="AP11" s="48">
        <v>2</v>
      </c>
      <c r="AQ11" s="49">
        <v>7</v>
      </c>
      <c r="AR11" s="4">
        <v>10</v>
      </c>
      <c r="AS11" s="49">
        <v>1</v>
      </c>
      <c r="AT11" s="49">
        <v>1</v>
      </c>
      <c r="AU11" s="40">
        <v>0</v>
      </c>
      <c r="AV11" s="49">
        <v>4</v>
      </c>
      <c r="AW11" s="49">
        <v>10</v>
      </c>
      <c r="AX11" s="15">
        <v>7</v>
      </c>
      <c r="AY11" s="15">
        <v>2</v>
      </c>
      <c r="AZ11" s="15">
        <v>18</v>
      </c>
      <c r="BA11" s="34">
        <v>5</v>
      </c>
      <c r="BB11" s="47">
        <v>-0.13500000000000001</v>
      </c>
      <c r="BC11" s="48">
        <v>4</v>
      </c>
      <c r="BD11" s="49">
        <v>18</v>
      </c>
      <c r="BE11" s="4">
        <v>10</v>
      </c>
      <c r="BF11" s="49">
        <v>1</v>
      </c>
      <c r="BG11" s="49">
        <v>1</v>
      </c>
      <c r="BH11" s="40">
        <v>0</v>
      </c>
      <c r="BI11" s="49">
        <v>2</v>
      </c>
      <c r="BJ11" s="49">
        <v>4</v>
      </c>
      <c r="BK11" s="15">
        <v>7</v>
      </c>
      <c r="BL11" s="15">
        <v>4</v>
      </c>
      <c r="BM11" s="15">
        <v>23</v>
      </c>
      <c r="BN11" s="34">
        <v>18</v>
      </c>
      <c r="BO11" s="47">
        <v>0.63800000000000001</v>
      </c>
      <c r="BP11" s="48">
        <v>5</v>
      </c>
      <c r="BQ11" s="61">
        <v>20</v>
      </c>
      <c r="BR11" s="15">
        <v>5</v>
      </c>
      <c r="BS11" s="60">
        <v>1</v>
      </c>
      <c r="BT11" s="49">
        <v>6</v>
      </c>
      <c r="BU11" s="40">
        <v>0</v>
      </c>
      <c r="BV11" s="49">
        <v>4</v>
      </c>
      <c r="BW11" s="49">
        <v>17</v>
      </c>
      <c r="BX11" s="15">
        <v>10</v>
      </c>
      <c r="BY11" s="15">
        <v>5</v>
      </c>
      <c r="BZ11" s="15">
        <v>43</v>
      </c>
      <c r="CA11" s="34">
        <v>20</v>
      </c>
      <c r="CB11" s="47">
        <v>0.63100000000000001</v>
      </c>
      <c r="CC11" s="48">
        <v>2</v>
      </c>
      <c r="CD11" s="49">
        <v>4</v>
      </c>
      <c r="CE11" s="15">
        <v>10</v>
      </c>
      <c r="CF11" s="49">
        <v>1</v>
      </c>
      <c r="CG11" s="49">
        <v>1</v>
      </c>
      <c r="CH11" s="40">
        <v>0</v>
      </c>
      <c r="CI11" s="49">
        <v>6</v>
      </c>
      <c r="CJ11" s="49">
        <v>13</v>
      </c>
      <c r="CK11" s="15">
        <v>9</v>
      </c>
      <c r="CL11" s="15">
        <v>4</v>
      </c>
      <c r="CM11" s="15">
        <v>18</v>
      </c>
      <c r="CN11" s="34">
        <v>9</v>
      </c>
      <c r="CO11" s="311">
        <f t="shared" si="7"/>
        <v>2.3889999999999998</v>
      </c>
      <c r="CP11" s="263">
        <f>RANK(CO11,CO9:CO14,0)</f>
        <v>1</v>
      </c>
      <c r="CQ11" s="264">
        <f>RANK(CO11,(CO5:CO7,CO9:CO14,CO16:CO21,CO23:CO29),0)</f>
        <v>3</v>
      </c>
      <c r="CR11" s="316">
        <f t="shared" si="8"/>
        <v>61</v>
      </c>
      <c r="CS11" s="265">
        <f>RANK(CR11,CR9:CR14,0)</f>
        <v>1</v>
      </c>
      <c r="CT11" s="265">
        <f>RANK(CR11,(CR5:CR7,CR9:CR14,CR16:CR21,CR23:CR29),0)</f>
        <v>8</v>
      </c>
      <c r="CU11" s="249">
        <f t="shared" si="9"/>
        <v>0</v>
      </c>
      <c r="CV11" s="266">
        <f>RANK(CU11,CU9:CU14,0)</f>
        <v>4</v>
      </c>
      <c r="CW11" s="266">
        <f>RANK(CU11,(CU5:CU7,CU9:CU14,CU16:CU21,CU23:CU29),0)</f>
        <v>15</v>
      </c>
      <c r="CX11" s="267">
        <f t="shared" si="10"/>
        <v>6</v>
      </c>
      <c r="CY11" s="267">
        <f>RANK(CX11,CX9:CX14,1)</f>
        <v>1</v>
      </c>
      <c r="CZ11" s="267">
        <f t="shared" si="11"/>
        <v>26</v>
      </c>
      <c r="DA11" s="268">
        <f>RANK(CZ11,(CZ5,CZ6,CZ7,CZ9,CZ10,CZ11,CZ18,CZ19,CZ12,CZ20,CZ13,CZ23,CZ24,CZ16,CZ25,CZ17,CZ26,CZ27,CZ21,CZ28,CZ29,CZ14),1)</f>
        <v>5</v>
      </c>
      <c r="DB11" s="3">
        <f t="shared" si="12"/>
        <v>0.95599999999999996</v>
      </c>
      <c r="DC11" s="4">
        <f>RANK(DB11,DB9:DB14,0)</f>
        <v>1</v>
      </c>
      <c r="DD11" s="13">
        <f t="shared" si="13"/>
        <v>18.3</v>
      </c>
      <c r="DE11" s="4">
        <f>RANK(DD11,DD9:DD14,0)</f>
        <v>1</v>
      </c>
      <c r="DF11" s="23">
        <f t="shared" si="14"/>
        <v>0</v>
      </c>
      <c r="DG11" s="4">
        <f>RANK(DF11,DF9:DF14,0)</f>
        <v>4</v>
      </c>
      <c r="DH11" s="8">
        <f t="shared" si="15"/>
        <v>6</v>
      </c>
      <c r="DI11" s="6">
        <f>RANK(DH11,DH9:DH14,1)</f>
        <v>1</v>
      </c>
      <c r="DJ11" s="125" t="s">
        <v>94</v>
      </c>
    </row>
    <row r="12" spans="1:114" ht="15" customHeight="1" x14ac:dyDescent="0.25">
      <c r="A12" s="126" t="s">
        <v>95</v>
      </c>
      <c r="B12" s="111">
        <v>-0.247</v>
      </c>
      <c r="C12" s="53">
        <v>3</v>
      </c>
      <c r="D12" s="46">
        <v>9</v>
      </c>
      <c r="E12" s="10">
        <v>10</v>
      </c>
      <c r="F12" s="46">
        <v>1</v>
      </c>
      <c r="G12" s="46">
        <v>1</v>
      </c>
      <c r="H12" s="42">
        <v>0</v>
      </c>
      <c r="I12" s="46">
        <v>3</v>
      </c>
      <c r="J12" s="46">
        <v>6</v>
      </c>
      <c r="K12" s="10">
        <v>7</v>
      </c>
      <c r="L12" s="10">
        <v>3</v>
      </c>
      <c r="M12" s="10">
        <v>16</v>
      </c>
      <c r="N12" s="33">
        <v>6</v>
      </c>
      <c r="O12" s="44">
        <v>0.63700000000000001</v>
      </c>
      <c r="P12" s="53">
        <v>2</v>
      </c>
      <c r="Q12" s="46">
        <v>7</v>
      </c>
      <c r="R12" s="10">
        <v>9</v>
      </c>
      <c r="S12" s="46">
        <v>2</v>
      </c>
      <c r="T12" s="46">
        <v>4</v>
      </c>
      <c r="U12" s="42">
        <v>-3.0000000000000001E-3</v>
      </c>
      <c r="V12" s="46">
        <v>5</v>
      </c>
      <c r="W12" s="46">
        <v>15</v>
      </c>
      <c r="X12" s="10">
        <v>9</v>
      </c>
      <c r="Y12" s="10">
        <v>3</v>
      </c>
      <c r="Z12" s="10">
        <v>26</v>
      </c>
      <c r="AA12" s="33">
        <v>9</v>
      </c>
      <c r="AB12" s="44">
        <v>-8.9999999999999993E-3</v>
      </c>
      <c r="AC12" s="53">
        <v>2</v>
      </c>
      <c r="AD12" s="46">
        <v>8</v>
      </c>
      <c r="AE12" s="10">
        <v>5</v>
      </c>
      <c r="AF12" s="46">
        <v>6</v>
      </c>
      <c r="AG12" s="46">
        <v>21</v>
      </c>
      <c r="AH12" s="42">
        <v>0</v>
      </c>
      <c r="AI12" s="46">
        <v>1</v>
      </c>
      <c r="AJ12" s="46">
        <v>1</v>
      </c>
      <c r="AK12" s="10">
        <v>9</v>
      </c>
      <c r="AL12" s="10">
        <v>4</v>
      </c>
      <c r="AM12" s="10">
        <v>30</v>
      </c>
      <c r="AN12" s="33">
        <v>11</v>
      </c>
      <c r="AO12" s="44">
        <v>0.64100000000000001</v>
      </c>
      <c r="AP12" s="53">
        <v>1</v>
      </c>
      <c r="AQ12" s="46">
        <v>3</v>
      </c>
      <c r="AR12" s="4">
        <v>10</v>
      </c>
      <c r="AS12" s="46">
        <v>1</v>
      </c>
      <c r="AT12" s="46">
        <v>1</v>
      </c>
      <c r="AU12" s="42">
        <v>0.63500000000000001</v>
      </c>
      <c r="AV12" s="46">
        <v>1</v>
      </c>
      <c r="AW12" s="46">
        <v>1</v>
      </c>
      <c r="AX12" s="10">
        <v>3</v>
      </c>
      <c r="AY12" s="10">
        <v>1</v>
      </c>
      <c r="AZ12" s="10">
        <v>5</v>
      </c>
      <c r="BA12" s="33">
        <v>1</v>
      </c>
      <c r="BB12" s="44">
        <v>0</v>
      </c>
      <c r="BC12" s="53">
        <v>1</v>
      </c>
      <c r="BD12" s="46">
        <v>1</v>
      </c>
      <c r="BE12" s="4">
        <v>10</v>
      </c>
      <c r="BF12" s="46">
        <v>1</v>
      </c>
      <c r="BG12" s="46">
        <v>1</v>
      </c>
      <c r="BH12" s="42">
        <v>0</v>
      </c>
      <c r="BI12" s="46">
        <v>2</v>
      </c>
      <c r="BJ12" s="46">
        <v>4</v>
      </c>
      <c r="BK12" s="10">
        <v>4</v>
      </c>
      <c r="BL12" s="10">
        <v>1</v>
      </c>
      <c r="BM12" s="10">
        <v>6</v>
      </c>
      <c r="BN12" s="33">
        <v>1</v>
      </c>
      <c r="BO12" s="44">
        <v>0.68400000000000005</v>
      </c>
      <c r="BP12" s="53">
        <v>1</v>
      </c>
      <c r="BQ12" s="57">
        <v>6</v>
      </c>
      <c r="BR12" s="15">
        <v>5</v>
      </c>
      <c r="BS12" s="59">
        <v>1</v>
      </c>
      <c r="BT12" s="46">
        <v>6</v>
      </c>
      <c r="BU12" s="42">
        <v>0</v>
      </c>
      <c r="BV12" s="46">
        <v>4</v>
      </c>
      <c r="BW12" s="46">
        <v>17</v>
      </c>
      <c r="BX12" s="10">
        <v>6</v>
      </c>
      <c r="BY12" s="10">
        <v>2</v>
      </c>
      <c r="BZ12" s="10">
        <v>29</v>
      </c>
      <c r="CA12" s="33">
        <v>12</v>
      </c>
      <c r="CB12" s="44">
        <v>0.61199999999999999</v>
      </c>
      <c r="CC12" s="53">
        <v>5</v>
      </c>
      <c r="CD12" s="46">
        <v>10</v>
      </c>
      <c r="CE12" s="10">
        <v>10</v>
      </c>
      <c r="CF12" s="46">
        <v>1</v>
      </c>
      <c r="CG12" s="46">
        <v>1</v>
      </c>
      <c r="CH12" s="42">
        <v>6.0000000000000001E-3</v>
      </c>
      <c r="CI12" s="46">
        <v>5</v>
      </c>
      <c r="CJ12" s="46">
        <v>11</v>
      </c>
      <c r="CK12" s="10">
        <v>11</v>
      </c>
      <c r="CL12" s="10">
        <v>6</v>
      </c>
      <c r="CM12" s="10">
        <v>22</v>
      </c>
      <c r="CN12" s="33">
        <v>12</v>
      </c>
      <c r="CO12" s="309">
        <f t="shared" si="7"/>
        <v>2.3180000000000001</v>
      </c>
      <c r="CP12" s="274">
        <f>RANK(CO12,CO9:CO14,0)</f>
        <v>2</v>
      </c>
      <c r="CQ12" s="260">
        <f>RANK(CO12,(CO5:CO7,CO9:CO14,CO16:CO21,CO23:CO29),0)</f>
        <v>4</v>
      </c>
      <c r="CR12" s="254">
        <f t="shared" si="8"/>
        <v>59</v>
      </c>
      <c r="CS12" s="261">
        <f>RANK(CR12,CR9:CR14,0)</f>
        <v>5</v>
      </c>
      <c r="CT12" s="261">
        <f>RANK(CR12,(CR5:CR7,CR9:CR14,CR16:CR21,CR23:CR29),0)</f>
        <v>16</v>
      </c>
      <c r="CU12" s="275">
        <f t="shared" si="9"/>
        <v>0.63800000000000001</v>
      </c>
      <c r="CV12" s="262">
        <f>RANK(CU12,CU9:CU14,0)</f>
        <v>3</v>
      </c>
      <c r="CW12" s="262">
        <f>RANK(CU12,(CU5:CU7,CU9:CU14,CU16:CU21,CU23:CU29),0)</f>
        <v>13</v>
      </c>
      <c r="CX12" s="257">
        <f t="shared" si="10"/>
        <v>10</v>
      </c>
      <c r="CY12" s="257">
        <f>RANK(CX12,CX9:CX14,1)</f>
        <v>4</v>
      </c>
      <c r="CZ12" s="257">
        <f t="shared" si="11"/>
        <v>33</v>
      </c>
      <c r="DA12" s="258">
        <f>RANK(CZ12,(CZ5,CZ6,CZ7,CZ9,CZ10,CZ11,CZ18,CZ19,CZ12,CZ20,CZ13,CZ23,CZ24,CZ16,CZ25,CZ17,CZ26,CZ27,CZ21,CZ28,CZ29,CZ14),1)</f>
        <v>10</v>
      </c>
      <c r="DB12" s="9">
        <f t="shared" si="12"/>
        <v>0.92700000000000005</v>
      </c>
      <c r="DC12" s="10">
        <f>RANK(DB12,DB9:DB14,0)</f>
        <v>2</v>
      </c>
      <c r="DD12" s="5">
        <f t="shared" si="13"/>
        <v>17.7</v>
      </c>
      <c r="DE12" s="10">
        <f>RANK(DD12,DD9:DD14,0)</f>
        <v>5</v>
      </c>
      <c r="DF12" s="24">
        <f t="shared" si="14"/>
        <v>0.191</v>
      </c>
      <c r="DG12" s="10">
        <f>RANK(DF12,DF9:DF14,0)</f>
        <v>3</v>
      </c>
      <c r="DH12" s="11">
        <f t="shared" si="15"/>
        <v>10</v>
      </c>
      <c r="DI12" s="12">
        <f>RANK(DH12,DH9:DH14,1)</f>
        <v>4</v>
      </c>
      <c r="DJ12" s="126" t="s">
        <v>95</v>
      </c>
    </row>
    <row r="13" spans="1:114" ht="15" customHeight="1" x14ac:dyDescent="0.25">
      <c r="A13" s="125" t="s">
        <v>96</v>
      </c>
      <c r="B13" s="112">
        <v>-0.28000000000000003</v>
      </c>
      <c r="C13" s="48">
        <v>5</v>
      </c>
      <c r="D13" s="49">
        <v>12</v>
      </c>
      <c r="E13" s="15">
        <v>10</v>
      </c>
      <c r="F13" s="49">
        <v>1</v>
      </c>
      <c r="G13" s="49">
        <v>1</v>
      </c>
      <c r="H13" s="40">
        <v>0</v>
      </c>
      <c r="I13" s="49">
        <v>3</v>
      </c>
      <c r="J13" s="49">
        <v>6</v>
      </c>
      <c r="K13" s="15">
        <v>9</v>
      </c>
      <c r="L13" s="15">
        <v>4</v>
      </c>
      <c r="M13" s="15">
        <v>19</v>
      </c>
      <c r="N13" s="34">
        <v>9</v>
      </c>
      <c r="O13" s="47">
        <v>0.63900000000000001</v>
      </c>
      <c r="P13" s="48">
        <v>1</v>
      </c>
      <c r="Q13" s="49">
        <v>5</v>
      </c>
      <c r="R13" s="15">
        <v>9</v>
      </c>
      <c r="S13" s="49">
        <v>2</v>
      </c>
      <c r="T13" s="49">
        <v>4</v>
      </c>
      <c r="U13" s="40">
        <v>5.1999999999999998E-2</v>
      </c>
      <c r="V13" s="49">
        <v>2</v>
      </c>
      <c r="W13" s="49">
        <v>7</v>
      </c>
      <c r="X13" s="15">
        <v>5</v>
      </c>
      <c r="Y13" s="15">
        <v>1</v>
      </c>
      <c r="Z13" s="15">
        <v>16</v>
      </c>
      <c r="AA13" s="34">
        <v>4</v>
      </c>
      <c r="AB13" s="47">
        <v>-9.4E-2</v>
      </c>
      <c r="AC13" s="48">
        <v>4</v>
      </c>
      <c r="AD13" s="49">
        <v>18</v>
      </c>
      <c r="AE13" s="15">
        <v>7</v>
      </c>
      <c r="AF13" s="49">
        <v>2</v>
      </c>
      <c r="AG13" s="49">
        <v>12</v>
      </c>
      <c r="AH13" s="40">
        <v>0</v>
      </c>
      <c r="AI13" s="49">
        <v>1</v>
      </c>
      <c r="AJ13" s="49">
        <v>1</v>
      </c>
      <c r="AK13" s="15">
        <v>7</v>
      </c>
      <c r="AL13" s="15">
        <v>3</v>
      </c>
      <c r="AM13" s="15">
        <v>31</v>
      </c>
      <c r="AN13" s="34">
        <v>12</v>
      </c>
      <c r="AO13" s="47">
        <v>0.626</v>
      </c>
      <c r="AP13" s="48">
        <v>3</v>
      </c>
      <c r="AQ13" s="49">
        <v>10</v>
      </c>
      <c r="AR13" s="4">
        <v>9</v>
      </c>
      <c r="AS13" s="49">
        <v>5</v>
      </c>
      <c r="AT13" s="49">
        <v>13</v>
      </c>
      <c r="AU13" s="40">
        <v>0.215</v>
      </c>
      <c r="AV13" s="49">
        <v>3</v>
      </c>
      <c r="AW13" s="49">
        <v>5</v>
      </c>
      <c r="AX13" s="15">
        <v>11</v>
      </c>
      <c r="AY13" s="15">
        <v>4</v>
      </c>
      <c r="AZ13" s="15">
        <v>28</v>
      </c>
      <c r="BA13" s="34">
        <v>11</v>
      </c>
      <c r="BB13" s="47">
        <v>0</v>
      </c>
      <c r="BC13" s="48">
        <v>1</v>
      </c>
      <c r="BD13" s="49">
        <v>1</v>
      </c>
      <c r="BE13" s="4">
        <v>10</v>
      </c>
      <c r="BF13" s="49">
        <v>1</v>
      </c>
      <c r="BG13" s="49">
        <v>1</v>
      </c>
      <c r="BH13" s="40">
        <v>0</v>
      </c>
      <c r="BI13" s="49">
        <v>2</v>
      </c>
      <c r="BJ13" s="49">
        <v>4</v>
      </c>
      <c r="BK13" s="15">
        <v>4</v>
      </c>
      <c r="BL13" s="15">
        <v>1</v>
      </c>
      <c r="BM13" s="15">
        <v>6</v>
      </c>
      <c r="BN13" s="34">
        <v>1</v>
      </c>
      <c r="BO13" s="47">
        <v>0.65900000000000003</v>
      </c>
      <c r="BP13" s="48">
        <v>3</v>
      </c>
      <c r="BQ13" s="61">
        <v>12</v>
      </c>
      <c r="BR13" s="15">
        <v>5</v>
      </c>
      <c r="BS13" s="60">
        <v>1</v>
      </c>
      <c r="BT13" s="49">
        <v>6</v>
      </c>
      <c r="BU13" s="40">
        <v>0.47199999999999998</v>
      </c>
      <c r="BV13" s="49">
        <v>3</v>
      </c>
      <c r="BW13" s="49">
        <v>14</v>
      </c>
      <c r="BX13" s="15">
        <v>7</v>
      </c>
      <c r="BY13" s="15">
        <v>4</v>
      </c>
      <c r="BZ13" s="15">
        <v>32</v>
      </c>
      <c r="CA13" s="34">
        <v>15</v>
      </c>
      <c r="CB13" s="47">
        <v>0.63</v>
      </c>
      <c r="CC13" s="48">
        <v>3</v>
      </c>
      <c r="CD13" s="49">
        <v>5</v>
      </c>
      <c r="CE13" s="15">
        <v>10</v>
      </c>
      <c r="CF13" s="49">
        <v>1</v>
      </c>
      <c r="CG13" s="49">
        <v>1</v>
      </c>
      <c r="CH13" s="40">
        <v>5.7000000000000002E-2</v>
      </c>
      <c r="CI13" s="49">
        <v>4</v>
      </c>
      <c r="CJ13" s="49">
        <v>8</v>
      </c>
      <c r="CK13" s="15">
        <v>8</v>
      </c>
      <c r="CL13" s="15">
        <v>3</v>
      </c>
      <c r="CM13" s="15">
        <v>14</v>
      </c>
      <c r="CN13" s="34">
        <v>6</v>
      </c>
      <c r="CO13" s="311">
        <f t="shared" si="7"/>
        <v>2.1800000000000002</v>
      </c>
      <c r="CP13" s="263">
        <f>RANK(CO13,CO9:CO14,0)</f>
        <v>4</v>
      </c>
      <c r="CQ13" s="264">
        <f>RANK(CO13,(CO5:CO7,CO9:CO14,CO16:CO21,CO23:CO29),0)</f>
        <v>9</v>
      </c>
      <c r="CR13" s="316">
        <f t="shared" si="8"/>
        <v>60</v>
      </c>
      <c r="CS13" s="265">
        <f>RANK(CR13,CR9:CR14,0)</f>
        <v>3</v>
      </c>
      <c r="CT13" s="265">
        <f>RANK(CR13,(CR5:CR7,CR9:CR14,CR16:CR21,CR23:CR29),0)</f>
        <v>11</v>
      </c>
      <c r="CU13" s="249">
        <f t="shared" si="9"/>
        <v>0.79600000000000004</v>
      </c>
      <c r="CV13" s="266">
        <f>RANK(CU13,CU9:CU14,0)</f>
        <v>2</v>
      </c>
      <c r="CW13" s="266">
        <f>RANK(CU13,(CU5:CU7,CU9:CU14,CU16:CU21,CU23:CU29),0)</f>
        <v>11</v>
      </c>
      <c r="CX13" s="267">
        <f t="shared" si="10"/>
        <v>9</v>
      </c>
      <c r="CY13" s="267">
        <f>RANK(CX13,CX9:CX14,1)</f>
        <v>3</v>
      </c>
      <c r="CZ13" s="267">
        <f t="shared" si="11"/>
        <v>31</v>
      </c>
      <c r="DA13" s="268">
        <f>RANK(CZ13,(CZ5,CZ6,CZ7,CZ9,CZ10,CZ11,CZ18,CZ19,CZ12,CZ20,CZ13,CZ23,CZ24,CZ16,CZ25,CZ17,CZ26,CZ27,CZ21,CZ28,CZ29,CZ14),1)</f>
        <v>9</v>
      </c>
      <c r="DB13" s="14">
        <f t="shared" si="12"/>
        <v>0.872</v>
      </c>
      <c r="DC13" s="15">
        <f>RANK(DB13,DB9:DB14,0)</f>
        <v>4</v>
      </c>
      <c r="DD13" s="7">
        <f t="shared" si="13"/>
        <v>18</v>
      </c>
      <c r="DE13" s="15">
        <f>RANK(DD13,DD9:DD14,0)</f>
        <v>3</v>
      </c>
      <c r="DF13" s="25">
        <f t="shared" si="14"/>
        <v>0.23899999999999999</v>
      </c>
      <c r="DG13" s="15">
        <f>RANK(DF13,DF9:DF14,0)</f>
        <v>2</v>
      </c>
      <c r="DH13" s="16">
        <f t="shared" si="15"/>
        <v>9</v>
      </c>
      <c r="DI13" s="17">
        <f>RANK(DH13,DH9:DH14,1)</f>
        <v>3</v>
      </c>
      <c r="DJ13" s="125" t="s">
        <v>96</v>
      </c>
    </row>
    <row r="14" spans="1:114" ht="15" customHeight="1" thickBot="1" x14ac:dyDescent="0.3">
      <c r="A14" s="126" t="s">
        <v>97</v>
      </c>
      <c r="B14" s="111">
        <v>-0.42299999999999999</v>
      </c>
      <c r="C14" s="53">
        <v>6</v>
      </c>
      <c r="D14" s="46">
        <v>17</v>
      </c>
      <c r="E14" s="4">
        <v>10</v>
      </c>
      <c r="F14" s="46">
        <v>1</v>
      </c>
      <c r="G14" s="57">
        <v>1</v>
      </c>
      <c r="H14" s="42">
        <v>0</v>
      </c>
      <c r="I14" s="59">
        <v>3</v>
      </c>
      <c r="J14" s="46">
        <v>6</v>
      </c>
      <c r="K14" s="4">
        <v>10</v>
      </c>
      <c r="L14" s="4">
        <v>5</v>
      </c>
      <c r="M14" s="4">
        <v>24</v>
      </c>
      <c r="N14" s="32">
        <v>12</v>
      </c>
      <c r="O14" s="44">
        <v>0.63500000000000001</v>
      </c>
      <c r="P14" s="55">
        <v>4</v>
      </c>
      <c r="Q14" s="68">
        <v>13</v>
      </c>
      <c r="R14" s="4">
        <v>9</v>
      </c>
      <c r="S14" s="46">
        <v>2</v>
      </c>
      <c r="T14" s="57">
        <v>4</v>
      </c>
      <c r="U14" s="39">
        <v>-0.16800000000000001</v>
      </c>
      <c r="V14" s="59">
        <v>6</v>
      </c>
      <c r="W14" s="46">
        <v>22</v>
      </c>
      <c r="X14" s="4">
        <v>12</v>
      </c>
      <c r="Y14" s="4">
        <v>4</v>
      </c>
      <c r="Z14" s="4">
        <v>39</v>
      </c>
      <c r="AA14" s="32">
        <v>18</v>
      </c>
      <c r="AB14" s="44">
        <v>-0.13600000000000001</v>
      </c>
      <c r="AC14" s="53">
        <v>6</v>
      </c>
      <c r="AD14" s="46">
        <v>22</v>
      </c>
      <c r="AE14" s="4">
        <v>6</v>
      </c>
      <c r="AF14" s="46">
        <v>5</v>
      </c>
      <c r="AG14" s="57">
        <v>17</v>
      </c>
      <c r="AH14" s="42">
        <v>-3.01</v>
      </c>
      <c r="AI14" s="59">
        <v>6</v>
      </c>
      <c r="AJ14" s="46">
        <v>22</v>
      </c>
      <c r="AK14" s="4">
        <v>17</v>
      </c>
      <c r="AL14" s="4">
        <v>6</v>
      </c>
      <c r="AM14" s="4">
        <v>61</v>
      </c>
      <c r="AN14" s="32">
        <v>21</v>
      </c>
      <c r="AO14" s="44">
        <v>0.622</v>
      </c>
      <c r="AP14" s="55">
        <v>4</v>
      </c>
      <c r="AQ14" s="68">
        <v>14</v>
      </c>
      <c r="AR14" s="4">
        <v>10</v>
      </c>
      <c r="AS14" s="46">
        <v>1</v>
      </c>
      <c r="AT14" s="57">
        <v>1</v>
      </c>
      <c r="AU14" s="39">
        <v>-0.26700000000000002</v>
      </c>
      <c r="AV14" s="59">
        <v>6</v>
      </c>
      <c r="AW14" s="46">
        <v>20</v>
      </c>
      <c r="AX14" s="4">
        <v>11</v>
      </c>
      <c r="AY14" s="4">
        <v>4</v>
      </c>
      <c r="AZ14" s="4">
        <v>35</v>
      </c>
      <c r="BA14" s="32">
        <v>15</v>
      </c>
      <c r="BB14" s="44">
        <v>-1.36</v>
      </c>
      <c r="BC14" s="53">
        <v>6</v>
      </c>
      <c r="BD14" s="46">
        <v>22</v>
      </c>
      <c r="BE14" s="4">
        <v>9</v>
      </c>
      <c r="BF14" s="46">
        <v>5</v>
      </c>
      <c r="BG14" s="57">
        <v>19</v>
      </c>
      <c r="BH14" s="42">
        <v>-8.5000000000000006E-2</v>
      </c>
      <c r="BI14" s="59">
        <v>6</v>
      </c>
      <c r="BJ14" s="46">
        <v>22</v>
      </c>
      <c r="BK14" s="4">
        <v>17</v>
      </c>
      <c r="BL14" s="4">
        <v>6</v>
      </c>
      <c r="BM14" s="4">
        <v>63</v>
      </c>
      <c r="BN14" s="32">
        <v>22</v>
      </c>
      <c r="BO14" s="44">
        <v>0.68200000000000005</v>
      </c>
      <c r="BP14" s="55">
        <v>2</v>
      </c>
      <c r="BQ14" s="68">
        <v>7</v>
      </c>
      <c r="BR14" s="4">
        <v>5</v>
      </c>
      <c r="BS14" s="46">
        <v>1</v>
      </c>
      <c r="BT14" s="57">
        <v>6</v>
      </c>
      <c r="BU14" s="39">
        <v>0.83099999999999996</v>
      </c>
      <c r="BV14" s="59">
        <v>2</v>
      </c>
      <c r="BW14" s="46">
        <v>11</v>
      </c>
      <c r="BX14" s="4">
        <v>5</v>
      </c>
      <c r="BY14" s="4">
        <v>1</v>
      </c>
      <c r="BZ14" s="4">
        <v>24</v>
      </c>
      <c r="CA14" s="32">
        <v>7</v>
      </c>
      <c r="CB14" s="44">
        <v>0.61799999999999999</v>
      </c>
      <c r="CC14" s="55">
        <v>4</v>
      </c>
      <c r="CD14" s="68">
        <v>7</v>
      </c>
      <c r="CE14" s="4">
        <v>10</v>
      </c>
      <c r="CF14" s="46">
        <v>1</v>
      </c>
      <c r="CG14" s="57">
        <v>1</v>
      </c>
      <c r="CH14" s="39">
        <v>0.621</v>
      </c>
      <c r="CI14" s="59">
        <v>2</v>
      </c>
      <c r="CJ14" s="46">
        <v>5</v>
      </c>
      <c r="CK14" s="4">
        <v>7</v>
      </c>
      <c r="CL14" s="4">
        <v>2</v>
      </c>
      <c r="CM14" s="4">
        <v>13</v>
      </c>
      <c r="CN14" s="32">
        <v>4</v>
      </c>
      <c r="CO14" s="309">
        <f t="shared" si="7"/>
        <v>0.63800000000000001</v>
      </c>
      <c r="CP14" s="274">
        <f>RANK(CO14,CO9:CO14,0)</f>
        <v>6</v>
      </c>
      <c r="CQ14" s="260">
        <f>RANK(CO14,(CO5:CO7,CO9:CO14,CO16:CO21,CO23:CO29),0)</f>
        <v>21</v>
      </c>
      <c r="CR14" s="254">
        <f t="shared" si="8"/>
        <v>59</v>
      </c>
      <c r="CS14" s="261">
        <f>RANK(CR14,CR9:CR14,0)</f>
        <v>5</v>
      </c>
      <c r="CT14" s="276">
        <f>RANK(CR14,(CR5:CR7,CR9:CR14,CR16:CR21,CR23:CR29),0)</f>
        <v>16</v>
      </c>
      <c r="CU14" s="275">
        <f t="shared" si="9"/>
        <v>-2.0779999999999998</v>
      </c>
      <c r="CV14" s="277">
        <f>RANK(CU14,CU9:CU14,0)</f>
        <v>6</v>
      </c>
      <c r="CW14" s="262">
        <f>RANK(CU14,(CU5:CU7,CU9:CU14,CU16:CU21,CU23:CU29),0)</f>
        <v>21</v>
      </c>
      <c r="CX14" s="257">
        <f t="shared" si="10"/>
        <v>17</v>
      </c>
      <c r="CY14" s="257">
        <f>RANK(CX14,CX9:CX14,1)</f>
        <v>6</v>
      </c>
      <c r="CZ14" s="257">
        <f t="shared" si="11"/>
        <v>58</v>
      </c>
      <c r="DA14" s="258">
        <f>RANK(CZ14,(CZ5,CZ6,CZ7,CZ9,CZ10,CZ11,CZ18,CZ19,CZ12,CZ20,CZ13,CZ23,CZ24,CZ16,CZ25,CZ17,CZ26,CZ27,CZ21,CZ28,CZ29,CZ14),1)</f>
        <v>22</v>
      </c>
      <c r="DB14" s="9">
        <f t="shared" si="12"/>
        <v>0.255</v>
      </c>
      <c r="DC14" s="10">
        <f>RANK(DB14,DB9:DB14,0)</f>
        <v>6</v>
      </c>
      <c r="DD14" s="5">
        <f t="shared" si="13"/>
        <v>17.7</v>
      </c>
      <c r="DE14" s="10">
        <f>RANK(DD14,DD9:DD14,0)</f>
        <v>5</v>
      </c>
      <c r="DF14" s="24">
        <f t="shared" si="14"/>
        <v>-0.623</v>
      </c>
      <c r="DG14" s="10">
        <f>RANK(DF14,DF9:DF14,0)</f>
        <v>6</v>
      </c>
      <c r="DH14" s="11">
        <f t="shared" si="15"/>
        <v>17</v>
      </c>
      <c r="DI14" s="12">
        <f>RANK(DH14,DH9:DH14,1)</f>
        <v>6</v>
      </c>
      <c r="DJ14" s="126" t="s">
        <v>97</v>
      </c>
    </row>
    <row r="15" spans="1:114" ht="15" customHeight="1" thickBot="1" x14ac:dyDescent="0.3">
      <c r="A15" s="229" t="s">
        <v>55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4"/>
      <c r="O15" s="222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4"/>
      <c r="AB15" s="222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4"/>
      <c r="AO15" s="222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4"/>
      <c r="BB15" s="222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4"/>
      <c r="BO15" s="222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4"/>
      <c r="CB15" s="222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4"/>
      <c r="CO15" s="314"/>
      <c r="CP15" s="303"/>
      <c r="CQ15" s="303"/>
      <c r="CR15" s="303"/>
      <c r="CS15" s="303"/>
      <c r="CT15" s="303"/>
      <c r="CU15" s="304"/>
      <c r="CV15" s="303"/>
      <c r="CW15" s="303"/>
      <c r="CX15" s="303"/>
      <c r="CY15" s="303"/>
      <c r="CZ15" s="303"/>
      <c r="DA15" s="303"/>
      <c r="DB15" s="242"/>
      <c r="DC15" s="238"/>
      <c r="DD15" s="244"/>
      <c r="DE15" s="238"/>
      <c r="DF15" s="243"/>
      <c r="DG15" s="238"/>
      <c r="DH15" s="245"/>
      <c r="DI15" s="306"/>
      <c r="DJ15" s="229" t="s">
        <v>55</v>
      </c>
    </row>
    <row r="16" spans="1:114" ht="15" customHeight="1" x14ac:dyDescent="0.25">
      <c r="A16" s="123" t="s">
        <v>58</v>
      </c>
      <c r="B16" s="111">
        <v>-0.35599999999999998</v>
      </c>
      <c r="C16" s="53">
        <v>3</v>
      </c>
      <c r="D16" s="46">
        <v>15</v>
      </c>
      <c r="E16" s="10">
        <v>10</v>
      </c>
      <c r="F16" s="59">
        <v>1</v>
      </c>
      <c r="G16" s="57">
        <v>1</v>
      </c>
      <c r="H16" s="42">
        <v>1</v>
      </c>
      <c r="I16" s="59">
        <v>1</v>
      </c>
      <c r="J16" s="57">
        <v>1</v>
      </c>
      <c r="K16" s="10">
        <v>5</v>
      </c>
      <c r="L16" s="10">
        <v>2</v>
      </c>
      <c r="M16" s="10">
        <v>17</v>
      </c>
      <c r="N16" s="33">
        <v>7</v>
      </c>
      <c r="O16" s="44">
        <v>0.63600000000000001</v>
      </c>
      <c r="P16" s="53">
        <v>3</v>
      </c>
      <c r="Q16" s="46">
        <v>9</v>
      </c>
      <c r="R16" s="10">
        <v>9</v>
      </c>
      <c r="S16" s="59">
        <v>2</v>
      </c>
      <c r="T16" s="57">
        <v>4</v>
      </c>
      <c r="U16" s="42">
        <v>9.4E-2</v>
      </c>
      <c r="V16" s="59">
        <v>2</v>
      </c>
      <c r="W16" s="57">
        <v>5</v>
      </c>
      <c r="X16" s="10">
        <v>7</v>
      </c>
      <c r="Y16" s="10">
        <v>1</v>
      </c>
      <c r="Z16" s="10">
        <v>18</v>
      </c>
      <c r="AA16" s="33">
        <v>6</v>
      </c>
      <c r="AB16" s="44">
        <v>-2E-3</v>
      </c>
      <c r="AC16" s="53">
        <v>1</v>
      </c>
      <c r="AD16" s="46">
        <v>1</v>
      </c>
      <c r="AE16" s="10">
        <v>9</v>
      </c>
      <c r="AF16" s="59">
        <v>1</v>
      </c>
      <c r="AG16" s="57">
        <v>2</v>
      </c>
      <c r="AH16" s="42">
        <v>0</v>
      </c>
      <c r="AI16" s="59">
        <v>1</v>
      </c>
      <c r="AJ16" s="57">
        <v>1</v>
      </c>
      <c r="AK16" s="10">
        <v>3</v>
      </c>
      <c r="AL16" s="10">
        <v>1</v>
      </c>
      <c r="AM16" s="10">
        <v>4</v>
      </c>
      <c r="AN16" s="33">
        <v>1</v>
      </c>
      <c r="AO16" s="44">
        <v>0.61399999999999999</v>
      </c>
      <c r="AP16" s="53">
        <v>5</v>
      </c>
      <c r="AQ16" s="46">
        <v>20</v>
      </c>
      <c r="AR16" s="10">
        <v>9</v>
      </c>
      <c r="AS16" s="59">
        <v>4</v>
      </c>
      <c r="AT16" s="57">
        <v>13</v>
      </c>
      <c r="AU16" s="42">
        <v>-0.124</v>
      </c>
      <c r="AV16" s="59">
        <v>5</v>
      </c>
      <c r="AW16" s="57">
        <v>18</v>
      </c>
      <c r="AX16" s="10">
        <v>14</v>
      </c>
      <c r="AY16" s="10">
        <v>5</v>
      </c>
      <c r="AZ16" s="10">
        <v>51</v>
      </c>
      <c r="BA16" s="33">
        <v>21</v>
      </c>
      <c r="BB16" s="44">
        <v>0</v>
      </c>
      <c r="BC16" s="53">
        <v>1</v>
      </c>
      <c r="BD16" s="46">
        <v>1</v>
      </c>
      <c r="BE16" s="10">
        <v>10</v>
      </c>
      <c r="BF16" s="59">
        <v>1</v>
      </c>
      <c r="BG16" s="57">
        <v>1</v>
      </c>
      <c r="BH16" s="42">
        <v>0</v>
      </c>
      <c r="BI16" s="59">
        <v>1</v>
      </c>
      <c r="BJ16" s="57">
        <v>4</v>
      </c>
      <c r="BK16" s="10">
        <v>3</v>
      </c>
      <c r="BL16" s="10">
        <v>1</v>
      </c>
      <c r="BM16" s="10">
        <v>6</v>
      </c>
      <c r="BN16" s="33">
        <v>1</v>
      </c>
      <c r="BO16" s="44">
        <v>0.65400000000000003</v>
      </c>
      <c r="BP16" s="53">
        <v>3</v>
      </c>
      <c r="BQ16" s="46">
        <v>15</v>
      </c>
      <c r="BR16" s="10">
        <v>5</v>
      </c>
      <c r="BS16" s="59">
        <v>3</v>
      </c>
      <c r="BT16" s="57">
        <v>6</v>
      </c>
      <c r="BU16" s="42">
        <v>-0.217</v>
      </c>
      <c r="BV16" s="59">
        <v>5</v>
      </c>
      <c r="BW16" s="57">
        <v>20</v>
      </c>
      <c r="BX16" s="10">
        <v>11</v>
      </c>
      <c r="BY16" s="10">
        <v>4</v>
      </c>
      <c r="BZ16" s="10">
        <v>41</v>
      </c>
      <c r="CA16" s="33">
        <v>19</v>
      </c>
      <c r="CB16" s="44">
        <v>0.61799999999999999</v>
      </c>
      <c r="CC16" s="53">
        <v>2</v>
      </c>
      <c r="CD16" s="46">
        <v>7</v>
      </c>
      <c r="CE16" s="10">
        <v>10</v>
      </c>
      <c r="CF16" s="59">
        <v>1</v>
      </c>
      <c r="CG16" s="57">
        <v>1</v>
      </c>
      <c r="CH16" s="42">
        <v>0</v>
      </c>
      <c r="CI16" s="59">
        <v>3</v>
      </c>
      <c r="CJ16" s="57">
        <v>13</v>
      </c>
      <c r="CK16" s="10">
        <v>6</v>
      </c>
      <c r="CL16" s="10">
        <v>2</v>
      </c>
      <c r="CM16" s="10">
        <v>21</v>
      </c>
      <c r="CN16" s="33">
        <v>11</v>
      </c>
      <c r="CO16" s="309">
        <f t="shared" ref="CO16:CO21" si="16">SUM(B16,O16,AB16,AO16,BB16,BO16,CB16)</f>
        <v>2.1640000000000001</v>
      </c>
      <c r="CP16" s="274">
        <f>RANK(CO16,CO16:CO21,0)</f>
        <v>2</v>
      </c>
      <c r="CQ16" s="260">
        <f>RANK(CO16,(CO5:CO7,CO9:CO14,CO16:CO21,CO23:CO29),0)</f>
        <v>10</v>
      </c>
      <c r="CR16" s="254">
        <f t="shared" ref="CR16:CR21" si="17">SUM(E16,R16,AE16,AR16,BE16,BR16,CE16)</f>
        <v>62</v>
      </c>
      <c r="CS16" s="278">
        <f>RANK(CR16,CR16:CR21,0)</f>
        <v>1</v>
      </c>
      <c r="CT16" s="276">
        <f>RANK(CR16,(CR5:CR7,CR9:CR14,CR16:CR21,CR23:CR29),0)</f>
        <v>4</v>
      </c>
      <c r="CU16" s="275">
        <f t="shared" ref="CU16:CU21" si="18">SUM(H16,U16,AH16,AU16,BH16,BU16,CH16)</f>
        <v>0.753</v>
      </c>
      <c r="CV16" s="277">
        <f>RANK(CU16,CU16:CU21,0)</f>
        <v>3</v>
      </c>
      <c r="CW16" s="279">
        <f>RANK(CU16,(CU5:CU7,CU9:CU14,CU16:CU21,CU23:CU29),0)</f>
        <v>12</v>
      </c>
      <c r="CX16" s="257">
        <f t="shared" ref="CX16:CX21" si="19">SUM(CP16,CS16,CV16)</f>
        <v>6</v>
      </c>
      <c r="CY16" s="257">
        <f>RANK(CX16,CX16:CX21,1)</f>
        <v>1</v>
      </c>
      <c r="CZ16" s="257">
        <f t="shared" ref="CZ16:CZ21" si="20">SUM(CQ16,CT16,CW16)</f>
        <v>26</v>
      </c>
      <c r="DA16" s="258">
        <f>RANK(CZ16,(CZ5,CZ6,CZ7,CZ9,CZ10,CZ11,CZ18,CZ19,CZ12,CZ20,CZ13,CZ23,CZ24,CZ16,CZ25,CZ17,CZ26,CZ27,CZ21,CZ28,CZ29,CZ14),1)</f>
        <v>5</v>
      </c>
      <c r="DB16" s="9">
        <f t="shared" ref="DB16:DB21" si="21">CO16*4/10</f>
        <v>0.86599999999999999</v>
      </c>
      <c r="DC16" s="10">
        <f>RANK(DB16,DB16:DB21,0)</f>
        <v>2</v>
      </c>
      <c r="DD16" s="5">
        <f t="shared" ref="DD16:DD21" si="22">CR16*3/10</f>
        <v>18.600000000000001</v>
      </c>
      <c r="DE16" s="10">
        <f>RANK(DD16,DD16:DD21,0)</f>
        <v>1</v>
      </c>
      <c r="DF16" s="24">
        <f t="shared" ref="DF16:DF21" si="23">CU16*3/10</f>
        <v>0.22600000000000001</v>
      </c>
      <c r="DG16" s="10">
        <f>RANK(DF16,DF16:DF21,0)</f>
        <v>3</v>
      </c>
      <c r="DH16" s="10">
        <f t="shared" ref="DH16:DH21" si="24">SUM(DC16,DE16,DG16)</f>
        <v>6</v>
      </c>
      <c r="DI16" s="12">
        <f>RANK(DH16,DH16:DH21,1)</f>
        <v>1</v>
      </c>
      <c r="DJ16" s="123" t="s">
        <v>58</v>
      </c>
    </row>
    <row r="17" spans="1:114" ht="15" customHeight="1" x14ac:dyDescent="0.25">
      <c r="A17" s="124" t="s">
        <v>59</v>
      </c>
      <c r="B17" s="112">
        <v>-0.33300000000000002</v>
      </c>
      <c r="C17" s="48">
        <v>2</v>
      </c>
      <c r="D17" s="49">
        <v>13</v>
      </c>
      <c r="E17" s="15">
        <v>10</v>
      </c>
      <c r="F17" s="60">
        <v>1</v>
      </c>
      <c r="G17" s="61">
        <v>1</v>
      </c>
      <c r="H17" s="40">
        <v>0</v>
      </c>
      <c r="I17" s="60">
        <v>2</v>
      </c>
      <c r="J17" s="61">
        <v>6</v>
      </c>
      <c r="K17" s="15">
        <v>5</v>
      </c>
      <c r="L17" s="15">
        <v>2</v>
      </c>
      <c r="M17" s="15">
        <v>20</v>
      </c>
      <c r="N17" s="34">
        <v>10</v>
      </c>
      <c r="O17" s="47">
        <v>0.63600000000000001</v>
      </c>
      <c r="P17" s="48">
        <v>3</v>
      </c>
      <c r="Q17" s="49">
        <v>9</v>
      </c>
      <c r="R17" s="15">
        <v>9</v>
      </c>
      <c r="S17" s="60">
        <v>2</v>
      </c>
      <c r="T17" s="61">
        <v>4</v>
      </c>
      <c r="U17" s="40">
        <v>-0.13</v>
      </c>
      <c r="V17" s="60">
        <v>6</v>
      </c>
      <c r="W17" s="61">
        <v>20</v>
      </c>
      <c r="X17" s="15">
        <v>11</v>
      </c>
      <c r="Y17" s="15">
        <v>5</v>
      </c>
      <c r="Z17" s="15">
        <v>33</v>
      </c>
      <c r="AA17" s="34">
        <v>15</v>
      </c>
      <c r="AB17" s="47">
        <v>-0.13300000000000001</v>
      </c>
      <c r="AC17" s="48">
        <v>6</v>
      </c>
      <c r="AD17" s="49">
        <v>21</v>
      </c>
      <c r="AE17" s="15">
        <v>5</v>
      </c>
      <c r="AF17" s="60">
        <v>6</v>
      </c>
      <c r="AG17" s="61">
        <v>21</v>
      </c>
      <c r="AH17" s="40">
        <v>-3</v>
      </c>
      <c r="AI17" s="60">
        <v>6</v>
      </c>
      <c r="AJ17" s="61">
        <v>21</v>
      </c>
      <c r="AK17" s="15">
        <v>18</v>
      </c>
      <c r="AL17" s="15">
        <v>6</v>
      </c>
      <c r="AM17" s="15">
        <v>63</v>
      </c>
      <c r="AN17" s="34">
        <v>22</v>
      </c>
      <c r="AO17" s="47">
        <v>0.623</v>
      </c>
      <c r="AP17" s="48">
        <v>4</v>
      </c>
      <c r="AQ17" s="49">
        <v>13</v>
      </c>
      <c r="AR17" s="15">
        <v>10</v>
      </c>
      <c r="AS17" s="60">
        <v>1</v>
      </c>
      <c r="AT17" s="61">
        <v>1</v>
      </c>
      <c r="AU17" s="40">
        <v>0</v>
      </c>
      <c r="AV17" s="60">
        <v>2</v>
      </c>
      <c r="AW17" s="61">
        <v>10</v>
      </c>
      <c r="AX17" s="15">
        <v>7</v>
      </c>
      <c r="AY17" s="15">
        <v>3</v>
      </c>
      <c r="AZ17" s="15">
        <v>24</v>
      </c>
      <c r="BA17" s="34">
        <v>10</v>
      </c>
      <c r="BB17" s="47">
        <v>0</v>
      </c>
      <c r="BC17" s="48">
        <v>1</v>
      </c>
      <c r="BD17" s="49">
        <v>1</v>
      </c>
      <c r="BE17" s="15">
        <v>10</v>
      </c>
      <c r="BF17" s="60">
        <v>1</v>
      </c>
      <c r="BG17" s="61">
        <v>1</v>
      </c>
      <c r="BH17" s="40">
        <v>0</v>
      </c>
      <c r="BI17" s="60">
        <v>1</v>
      </c>
      <c r="BJ17" s="61">
        <v>4</v>
      </c>
      <c r="BK17" s="15">
        <v>3</v>
      </c>
      <c r="BL17" s="15">
        <v>1</v>
      </c>
      <c r="BM17" s="15">
        <v>6</v>
      </c>
      <c r="BN17" s="34">
        <v>1</v>
      </c>
      <c r="BO17" s="47">
        <v>0.66600000000000004</v>
      </c>
      <c r="BP17" s="48">
        <v>2</v>
      </c>
      <c r="BQ17" s="49">
        <v>11</v>
      </c>
      <c r="BR17" s="15">
        <v>7</v>
      </c>
      <c r="BS17" s="60">
        <v>1</v>
      </c>
      <c r="BT17" s="61">
        <v>2</v>
      </c>
      <c r="BU17" s="40">
        <v>0.58299999999999996</v>
      </c>
      <c r="BV17" s="60">
        <v>4</v>
      </c>
      <c r="BW17" s="61">
        <v>13</v>
      </c>
      <c r="BX17" s="15">
        <v>7</v>
      </c>
      <c r="BY17" s="15">
        <v>2</v>
      </c>
      <c r="BZ17" s="15">
        <v>26</v>
      </c>
      <c r="CA17" s="34">
        <v>10</v>
      </c>
      <c r="CB17" s="47">
        <v>0.52500000000000002</v>
      </c>
      <c r="CC17" s="48">
        <v>6</v>
      </c>
      <c r="CD17" s="49">
        <v>22</v>
      </c>
      <c r="CE17" s="15">
        <v>9</v>
      </c>
      <c r="CF17" s="60">
        <v>4</v>
      </c>
      <c r="CG17" s="61">
        <v>17</v>
      </c>
      <c r="CH17" s="40">
        <v>-0.73</v>
      </c>
      <c r="CI17" s="60">
        <v>5</v>
      </c>
      <c r="CJ17" s="61">
        <v>18</v>
      </c>
      <c r="CK17" s="15">
        <v>15</v>
      </c>
      <c r="CL17" s="15">
        <v>5</v>
      </c>
      <c r="CM17" s="15">
        <v>57</v>
      </c>
      <c r="CN17" s="34">
        <v>20</v>
      </c>
      <c r="CO17" s="311">
        <f t="shared" si="16"/>
        <v>1.984</v>
      </c>
      <c r="CP17" s="263">
        <f>RANK(CO17,CO16:CO21,0)</f>
        <v>5</v>
      </c>
      <c r="CQ17" s="264">
        <f>RANK(CO17,(CO5:CO7,CO9:CO14,CO16:CO21,CO23:CO29),0)</f>
        <v>14</v>
      </c>
      <c r="CR17" s="316">
        <f t="shared" si="17"/>
        <v>60</v>
      </c>
      <c r="CS17" s="280">
        <f>RANK(CR17,CR16:CR21,0)</f>
        <v>3</v>
      </c>
      <c r="CT17" s="281">
        <f>RANK(CR17,(CR5:CR7,CR9:CR14,CR16:CR21,CR23:CR29),0)</f>
        <v>11</v>
      </c>
      <c r="CU17" s="249">
        <f t="shared" si="18"/>
        <v>-3.2770000000000001</v>
      </c>
      <c r="CV17" s="282">
        <f>RANK(CU17,CU16:CU21,0)</f>
        <v>6</v>
      </c>
      <c r="CW17" s="283">
        <f>RANK(CU17,(CU5:CU7,CU9:CU14,CU16:CU21,CU23:CU29),0)</f>
        <v>22</v>
      </c>
      <c r="CX17" s="267">
        <f t="shared" si="19"/>
        <v>14</v>
      </c>
      <c r="CY17" s="267">
        <f>RANK(CX17,CX16:CX21,1)</f>
        <v>5</v>
      </c>
      <c r="CZ17" s="267">
        <f t="shared" si="20"/>
        <v>47</v>
      </c>
      <c r="DA17" s="268">
        <f>RANK(CZ17,(CZ5,CZ6,CZ7,CZ9,CZ10,CZ11,CZ18,CZ19,CZ12,CZ20,CZ13,CZ23,CZ24,CZ16,CZ25,CZ17,CZ26,CZ27,CZ21,CZ28,CZ29,CZ14),1)</f>
        <v>18</v>
      </c>
      <c r="DB17" s="14">
        <f t="shared" si="21"/>
        <v>0.79400000000000004</v>
      </c>
      <c r="DC17" s="15">
        <f>RANK(DB17,DB16:DB21,0)</f>
        <v>5</v>
      </c>
      <c r="DD17" s="7">
        <f t="shared" si="22"/>
        <v>18</v>
      </c>
      <c r="DE17" s="15">
        <f>RANK(DD17,DD16:DD21,0)</f>
        <v>3</v>
      </c>
      <c r="DF17" s="25">
        <f t="shared" si="23"/>
        <v>-0.98299999999999998</v>
      </c>
      <c r="DG17" s="15">
        <f>RANK(DF17,DF16:DF21,0)</f>
        <v>6</v>
      </c>
      <c r="DH17" s="15">
        <f t="shared" si="24"/>
        <v>14</v>
      </c>
      <c r="DI17" s="17">
        <f>RANK(DH17,DH16:DH21,1)</f>
        <v>5</v>
      </c>
      <c r="DJ17" s="124" t="s">
        <v>59</v>
      </c>
    </row>
    <row r="18" spans="1:114" ht="15" customHeight="1" x14ac:dyDescent="0.25">
      <c r="A18" s="125" t="s">
        <v>52</v>
      </c>
      <c r="B18" s="113">
        <v>-0.215</v>
      </c>
      <c r="C18" s="51">
        <v>1</v>
      </c>
      <c r="D18" s="52">
        <v>8</v>
      </c>
      <c r="E18" s="4">
        <v>10</v>
      </c>
      <c r="F18" s="52">
        <v>1</v>
      </c>
      <c r="G18" s="52">
        <v>1</v>
      </c>
      <c r="H18" s="39">
        <v>0</v>
      </c>
      <c r="I18" s="52">
        <v>2</v>
      </c>
      <c r="J18" s="52">
        <v>6</v>
      </c>
      <c r="K18" s="4">
        <v>4</v>
      </c>
      <c r="L18" s="4">
        <v>1</v>
      </c>
      <c r="M18" s="4">
        <v>15</v>
      </c>
      <c r="N18" s="32">
        <v>5</v>
      </c>
      <c r="O18" s="50">
        <v>0.63300000000000001</v>
      </c>
      <c r="P18" s="51">
        <v>6</v>
      </c>
      <c r="Q18" s="52">
        <v>19</v>
      </c>
      <c r="R18" s="4">
        <v>8</v>
      </c>
      <c r="S18" s="52">
        <v>4</v>
      </c>
      <c r="T18" s="52">
        <v>18</v>
      </c>
      <c r="U18" s="39">
        <v>-3.1E-2</v>
      </c>
      <c r="V18" s="52">
        <v>4</v>
      </c>
      <c r="W18" s="52">
        <v>16</v>
      </c>
      <c r="X18" s="4">
        <v>14</v>
      </c>
      <c r="Y18" s="4">
        <v>6</v>
      </c>
      <c r="Z18" s="4">
        <v>53</v>
      </c>
      <c r="AA18" s="32">
        <v>21</v>
      </c>
      <c r="AB18" s="50">
        <v>-5.0000000000000001E-3</v>
      </c>
      <c r="AC18" s="51">
        <v>3</v>
      </c>
      <c r="AD18" s="52">
        <v>5</v>
      </c>
      <c r="AE18" s="4">
        <v>7</v>
      </c>
      <c r="AF18" s="52">
        <v>4</v>
      </c>
      <c r="AG18" s="52">
        <v>12</v>
      </c>
      <c r="AH18" s="39">
        <v>-0.29899999999999999</v>
      </c>
      <c r="AI18" s="52">
        <v>4</v>
      </c>
      <c r="AJ18" s="52">
        <v>15</v>
      </c>
      <c r="AK18" s="4">
        <v>11</v>
      </c>
      <c r="AL18" s="4">
        <v>4</v>
      </c>
      <c r="AM18" s="4">
        <v>32</v>
      </c>
      <c r="AN18" s="32">
        <v>14</v>
      </c>
      <c r="AO18" s="50">
        <v>0.61</v>
      </c>
      <c r="AP18" s="51">
        <v>6</v>
      </c>
      <c r="AQ18" s="52">
        <v>21</v>
      </c>
      <c r="AR18" s="4">
        <v>9</v>
      </c>
      <c r="AS18" s="52">
        <v>4</v>
      </c>
      <c r="AT18" s="52">
        <v>13</v>
      </c>
      <c r="AU18" s="39">
        <v>-0.56000000000000005</v>
      </c>
      <c r="AV18" s="52">
        <v>6</v>
      </c>
      <c r="AW18" s="52">
        <v>22</v>
      </c>
      <c r="AX18" s="4">
        <v>16</v>
      </c>
      <c r="AY18" s="4">
        <v>6</v>
      </c>
      <c r="AZ18" s="4">
        <v>56</v>
      </c>
      <c r="BA18" s="32">
        <v>22</v>
      </c>
      <c r="BB18" s="50">
        <v>0</v>
      </c>
      <c r="BC18" s="51">
        <v>1</v>
      </c>
      <c r="BD18" s="52">
        <v>1</v>
      </c>
      <c r="BE18" s="4">
        <v>10</v>
      </c>
      <c r="BF18" s="52">
        <v>1</v>
      </c>
      <c r="BG18" s="52">
        <v>1</v>
      </c>
      <c r="BH18" s="39">
        <v>0</v>
      </c>
      <c r="BI18" s="52">
        <v>1</v>
      </c>
      <c r="BJ18" s="52">
        <v>4</v>
      </c>
      <c r="BK18" s="4">
        <v>3</v>
      </c>
      <c r="BL18" s="4">
        <v>1</v>
      </c>
      <c r="BM18" s="4">
        <v>6</v>
      </c>
      <c r="BN18" s="32">
        <v>1</v>
      </c>
      <c r="BO18" s="50">
        <v>0.64900000000000002</v>
      </c>
      <c r="BP18" s="51">
        <v>5</v>
      </c>
      <c r="BQ18" s="52">
        <v>18</v>
      </c>
      <c r="BR18" s="4">
        <v>5</v>
      </c>
      <c r="BS18" s="52">
        <v>3</v>
      </c>
      <c r="BT18" s="52">
        <v>6</v>
      </c>
      <c r="BU18" s="39">
        <v>-0.51800000000000002</v>
      </c>
      <c r="BV18" s="52">
        <v>6</v>
      </c>
      <c r="BW18" s="52">
        <v>21</v>
      </c>
      <c r="BX18" s="4">
        <v>14</v>
      </c>
      <c r="BY18" s="4">
        <v>6</v>
      </c>
      <c r="BZ18" s="4">
        <v>45</v>
      </c>
      <c r="CA18" s="32">
        <v>21</v>
      </c>
      <c r="CB18" s="50">
        <v>0.625</v>
      </c>
      <c r="CC18" s="51">
        <v>1</v>
      </c>
      <c r="CD18" s="52">
        <v>6</v>
      </c>
      <c r="CE18" s="4">
        <v>10</v>
      </c>
      <c r="CF18" s="52">
        <v>1</v>
      </c>
      <c r="CG18" s="52">
        <v>1</v>
      </c>
      <c r="CH18" s="39">
        <v>0.74399999999999999</v>
      </c>
      <c r="CI18" s="52">
        <v>1</v>
      </c>
      <c r="CJ18" s="52">
        <v>4</v>
      </c>
      <c r="CK18" s="4">
        <v>3</v>
      </c>
      <c r="CL18" s="4">
        <v>1</v>
      </c>
      <c r="CM18" s="4">
        <v>11</v>
      </c>
      <c r="CN18" s="32">
        <v>3</v>
      </c>
      <c r="CO18" s="307">
        <f t="shared" si="16"/>
        <v>2.2970000000000002</v>
      </c>
      <c r="CP18" s="269">
        <f>RANK(CO18,CO16:CO21,0)</f>
        <v>1</v>
      </c>
      <c r="CQ18" s="270">
        <f>RANK(CO18,(CO5:CO7,CO9:CO14,CO16:CO21,CO23:CO29),0)</f>
        <v>6</v>
      </c>
      <c r="CR18" s="248">
        <f t="shared" si="17"/>
        <v>59</v>
      </c>
      <c r="CS18" s="271">
        <f>RANK(CR18,CR16:CR21,0)</f>
        <v>5</v>
      </c>
      <c r="CT18" s="271">
        <f>RANK(CR18,(CR5:CR7,CR9:CR14,CR16:CR21,CR23:CR29),0)</f>
        <v>16</v>
      </c>
      <c r="CU18" s="272">
        <f t="shared" si="18"/>
        <v>-0.66400000000000003</v>
      </c>
      <c r="CV18" s="273">
        <f>RANK(CU18,CU16:CU21,0)</f>
        <v>5</v>
      </c>
      <c r="CW18" s="273">
        <f>RANK(CU18,(CU5:CU7,CU9:CU14,CU16:CU21,CU23:CU29),0)</f>
        <v>19</v>
      </c>
      <c r="CX18" s="251">
        <f t="shared" si="19"/>
        <v>11</v>
      </c>
      <c r="CY18" s="251">
        <f>RANK(CX18,CX16:CX21,1)</f>
        <v>4</v>
      </c>
      <c r="CZ18" s="251">
        <f t="shared" si="20"/>
        <v>41</v>
      </c>
      <c r="DA18" s="252">
        <f>RANK(CZ18,(CZ5,CZ6,CZ7,CZ9,CZ10,CZ11,CZ18,CZ19,CZ12,CZ20,CZ13,CZ23,CZ24,CZ16,CZ25,CZ17,CZ26,CZ27,CZ21,CZ28,CZ29,CZ14),1)</f>
        <v>15</v>
      </c>
      <c r="DB18" s="3">
        <f t="shared" si="21"/>
        <v>0.91900000000000004</v>
      </c>
      <c r="DC18" s="4">
        <f>RANK(DB18,DB16:DB21,0)</f>
        <v>1</v>
      </c>
      <c r="DD18" s="13">
        <f t="shared" si="22"/>
        <v>17.7</v>
      </c>
      <c r="DE18" s="4">
        <f>RANK(DD18,DD16:DD21,0)</f>
        <v>5</v>
      </c>
      <c r="DF18" s="23">
        <f t="shared" si="23"/>
        <v>-0.19900000000000001</v>
      </c>
      <c r="DG18" s="4">
        <f>RANK(DF18,DF16:DF21,0)</f>
        <v>5</v>
      </c>
      <c r="DH18" s="8">
        <f t="shared" si="24"/>
        <v>11</v>
      </c>
      <c r="DI18" s="6">
        <f>RANK(DH18,DH16:DH21,1)</f>
        <v>4</v>
      </c>
      <c r="DJ18" s="125" t="s">
        <v>52</v>
      </c>
    </row>
    <row r="19" spans="1:114" ht="15" customHeight="1" x14ac:dyDescent="0.25">
      <c r="A19" s="126" t="s">
        <v>53</v>
      </c>
      <c r="B19" s="112">
        <v>-0.46800000000000003</v>
      </c>
      <c r="C19" s="48">
        <v>5</v>
      </c>
      <c r="D19" s="49">
        <v>18</v>
      </c>
      <c r="E19" s="10">
        <v>10</v>
      </c>
      <c r="F19" s="46">
        <v>1</v>
      </c>
      <c r="G19" s="46">
        <v>1</v>
      </c>
      <c r="H19" s="40">
        <v>0</v>
      </c>
      <c r="I19" s="49">
        <v>2</v>
      </c>
      <c r="J19" s="49">
        <v>6</v>
      </c>
      <c r="K19" s="15">
        <v>8</v>
      </c>
      <c r="L19" s="15">
        <v>4</v>
      </c>
      <c r="M19" s="15">
        <v>25</v>
      </c>
      <c r="N19" s="34">
        <v>13</v>
      </c>
      <c r="O19" s="47">
        <v>0.64600000000000002</v>
      </c>
      <c r="P19" s="48">
        <v>1</v>
      </c>
      <c r="Q19" s="49">
        <v>1</v>
      </c>
      <c r="R19" s="10">
        <v>8</v>
      </c>
      <c r="S19" s="46">
        <v>4</v>
      </c>
      <c r="T19" s="46">
        <v>18</v>
      </c>
      <c r="U19" s="40">
        <v>1.7999999999999999E-2</v>
      </c>
      <c r="V19" s="49">
        <v>3</v>
      </c>
      <c r="W19" s="49">
        <v>9</v>
      </c>
      <c r="X19" s="15">
        <v>8</v>
      </c>
      <c r="Y19" s="15">
        <v>3</v>
      </c>
      <c r="Z19" s="15">
        <v>28</v>
      </c>
      <c r="AA19" s="34">
        <v>12</v>
      </c>
      <c r="AB19" s="47">
        <v>-5.8000000000000003E-2</v>
      </c>
      <c r="AC19" s="48">
        <v>4</v>
      </c>
      <c r="AD19" s="49">
        <v>11</v>
      </c>
      <c r="AE19" s="10">
        <v>9</v>
      </c>
      <c r="AF19" s="46">
        <v>1</v>
      </c>
      <c r="AG19" s="46">
        <v>2</v>
      </c>
      <c r="AH19" s="40">
        <v>-1.0780000000000001</v>
      </c>
      <c r="AI19" s="49">
        <v>5</v>
      </c>
      <c r="AJ19" s="49">
        <v>18</v>
      </c>
      <c r="AK19" s="15">
        <v>10</v>
      </c>
      <c r="AL19" s="15">
        <v>3</v>
      </c>
      <c r="AM19" s="15">
        <v>31</v>
      </c>
      <c r="AN19" s="34">
        <v>12</v>
      </c>
      <c r="AO19" s="47">
        <v>0.628</v>
      </c>
      <c r="AP19" s="48">
        <v>2</v>
      </c>
      <c r="AQ19" s="49">
        <v>7</v>
      </c>
      <c r="AR19" s="10">
        <v>10</v>
      </c>
      <c r="AS19" s="46">
        <v>1</v>
      </c>
      <c r="AT19" s="46">
        <v>1</v>
      </c>
      <c r="AU19" s="40">
        <v>0</v>
      </c>
      <c r="AV19" s="49">
        <v>2</v>
      </c>
      <c r="AW19" s="49">
        <v>10</v>
      </c>
      <c r="AX19" s="15">
        <v>5</v>
      </c>
      <c r="AY19" s="15">
        <v>2</v>
      </c>
      <c r="AZ19" s="15">
        <v>18</v>
      </c>
      <c r="BA19" s="34">
        <v>5</v>
      </c>
      <c r="BB19" s="47">
        <v>0</v>
      </c>
      <c r="BC19" s="48">
        <v>1</v>
      </c>
      <c r="BD19" s="49">
        <v>1</v>
      </c>
      <c r="BE19" s="10">
        <v>10</v>
      </c>
      <c r="BF19" s="46">
        <v>1</v>
      </c>
      <c r="BG19" s="46">
        <v>1</v>
      </c>
      <c r="BH19" s="40">
        <v>0</v>
      </c>
      <c r="BI19" s="49">
        <v>1</v>
      </c>
      <c r="BJ19" s="49">
        <v>4</v>
      </c>
      <c r="BK19" s="15">
        <v>3</v>
      </c>
      <c r="BL19" s="15">
        <v>1</v>
      </c>
      <c r="BM19" s="15">
        <v>6</v>
      </c>
      <c r="BN19" s="34">
        <v>1</v>
      </c>
      <c r="BO19" s="47">
        <v>0.71899999999999997</v>
      </c>
      <c r="BP19" s="48">
        <v>1</v>
      </c>
      <c r="BQ19" s="49">
        <v>2</v>
      </c>
      <c r="BR19" s="10">
        <v>6</v>
      </c>
      <c r="BS19" s="46">
        <v>2</v>
      </c>
      <c r="BT19" s="46">
        <v>3</v>
      </c>
      <c r="BU19" s="40">
        <v>2.4889999999999999</v>
      </c>
      <c r="BV19" s="49">
        <v>1</v>
      </c>
      <c r="BW19" s="49">
        <v>5</v>
      </c>
      <c r="BX19" s="15">
        <v>4</v>
      </c>
      <c r="BY19" s="15">
        <v>1</v>
      </c>
      <c r="BZ19" s="15">
        <v>10</v>
      </c>
      <c r="CA19" s="34">
        <v>3</v>
      </c>
      <c r="CB19" s="47">
        <v>0.56699999999999995</v>
      </c>
      <c r="CC19" s="48">
        <v>5</v>
      </c>
      <c r="CD19" s="49">
        <v>20</v>
      </c>
      <c r="CE19" s="10">
        <v>9</v>
      </c>
      <c r="CF19" s="46">
        <v>4</v>
      </c>
      <c r="CG19" s="46">
        <v>17</v>
      </c>
      <c r="CH19" s="40">
        <v>-1.744</v>
      </c>
      <c r="CI19" s="49">
        <v>6</v>
      </c>
      <c r="CJ19" s="49">
        <v>22</v>
      </c>
      <c r="CK19" s="15">
        <v>15</v>
      </c>
      <c r="CL19" s="15">
        <v>5</v>
      </c>
      <c r="CM19" s="15">
        <v>59</v>
      </c>
      <c r="CN19" s="34">
        <v>22</v>
      </c>
      <c r="CO19" s="311">
        <f t="shared" si="16"/>
        <v>2.0339999999999998</v>
      </c>
      <c r="CP19" s="263">
        <f>RANK(CO19,CO16:CO21,0)</f>
        <v>4</v>
      </c>
      <c r="CQ19" s="264">
        <f>RANK(CO19,(CO5:CO7,CO9:CO14,CO16:CO21,CO23:CO29),0)</f>
        <v>13</v>
      </c>
      <c r="CR19" s="316">
        <f t="shared" si="17"/>
        <v>62</v>
      </c>
      <c r="CS19" s="265">
        <f>RANK(CR19,CR16:CR21,0)</f>
        <v>1</v>
      </c>
      <c r="CT19" s="265">
        <f>RANK(CR19,(CR5:CR7,CR9:CR14,CR16:CR21,CR23:CR29),0)</f>
        <v>4</v>
      </c>
      <c r="CU19" s="249">
        <f t="shared" si="18"/>
        <v>-0.315</v>
      </c>
      <c r="CV19" s="266">
        <f>RANK(CU19,CU16:CU21,0)</f>
        <v>4</v>
      </c>
      <c r="CW19" s="266">
        <f>RANK(CU19,(CU5:CU7,CU9:CU14,CU16:CU21,CU23:CU29),0)</f>
        <v>18</v>
      </c>
      <c r="CX19" s="267">
        <f t="shared" si="19"/>
        <v>9</v>
      </c>
      <c r="CY19" s="267">
        <f>RANK(CX19,CX16:CX21,1)</f>
        <v>3</v>
      </c>
      <c r="CZ19" s="267">
        <f t="shared" si="20"/>
        <v>35</v>
      </c>
      <c r="DA19" s="268">
        <f>RANK(CZ19,(CZ5,CZ6,CZ7,CZ9,CZ10,CZ11,CZ18,CZ19,CZ12,CZ20,CZ13,CZ23,CZ24,CZ16,CZ25,CZ17,CZ26,CZ27,CZ21,CZ28,CZ29,CZ14),1)</f>
        <v>11</v>
      </c>
      <c r="DB19" s="14">
        <f t="shared" si="21"/>
        <v>0.81399999999999995</v>
      </c>
      <c r="DC19" s="15">
        <f>RANK(DB19,DB16:DB21,0)</f>
        <v>4</v>
      </c>
      <c r="DD19" s="7">
        <f t="shared" si="22"/>
        <v>18.600000000000001</v>
      </c>
      <c r="DE19" s="15">
        <f>RANK(DD19,DD16:DD21,0)</f>
        <v>1</v>
      </c>
      <c r="DF19" s="25">
        <f t="shared" si="23"/>
        <v>-9.5000000000000001E-2</v>
      </c>
      <c r="DG19" s="15">
        <f>RANK(DF19,DF16:DF21,0)</f>
        <v>4</v>
      </c>
      <c r="DH19" s="16">
        <f t="shared" si="24"/>
        <v>9</v>
      </c>
      <c r="DI19" s="17">
        <f>RANK(DH19,DH16:DH21,1)</f>
        <v>3</v>
      </c>
      <c r="DJ19" s="126" t="s">
        <v>53</v>
      </c>
    </row>
    <row r="20" spans="1:114" ht="15" customHeight="1" x14ac:dyDescent="0.25">
      <c r="A20" s="125" t="s">
        <v>54</v>
      </c>
      <c r="B20" s="112">
        <v>-1.073</v>
      </c>
      <c r="C20" s="48">
        <v>6</v>
      </c>
      <c r="D20" s="49">
        <v>21</v>
      </c>
      <c r="E20" s="15">
        <v>6</v>
      </c>
      <c r="F20" s="49">
        <v>6</v>
      </c>
      <c r="G20" s="49">
        <v>21</v>
      </c>
      <c r="H20" s="40">
        <v>0</v>
      </c>
      <c r="I20" s="49">
        <v>2</v>
      </c>
      <c r="J20" s="49">
        <v>6</v>
      </c>
      <c r="K20" s="15">
        <v>14</v>
      </c>
      <c r="L20" s="15">
        <v>6</v>
      </c>
      <c r="M20" s="15">
        <v>48</v>
      </c>
      <c r="N20" s="34">
        <v>21</v>
      </c>
      <c r="O20" s="47">
        <v>0.63800000000000001</v>
      </c>
      <c r="P20" s="48">
        <v>2</v>
      </c>
      <c r="Q20" s="49">
        <v>6</v>
      </c>
      <c r="R20" s="15">
        <v>8</v>
      </c>
      <c r="S20" s="49">
        <v>4</v>
      </c>
      <c r="T20" s="49">
        <v>18</v>
      </c>
      <c r="U20" s="40">
        <v>0.11799999999999999</v>
      </c>
      <c r="V20" s="49">
        <v>1</v>
      </c>
      <c r="W20" s="49">
        <v>3</v>
      </c>
      <c r="X20" s="15">
        <v>7</v>
      </c>
      <c r="Y20" s="15">
        <v>1</v>
      </c>
      <c r="Z20" s="15">
        <v>27</v>
      </c>
      <c r="AA20" s="34">
        <v>10</v>
      </c>
      <c r="AB20" s="47">
        <v>-7.3999999999999996E-2</v>
      </c>
      <c r="AC20" s="48">
        <v>5</v>
      </c>
      <c r="AD20" s="49">
        <v>15</v>
      </c>
      <c r="AE20" s="15">
        <v>6</v>
      </c>
      <c r="AF20" s="49">
        <v>5</v>
      </c>
      <c r="AG20" s="49">
        <v>17</v>
      </c>
      <c r="AH20" s="40">
        <v>0</v>
      </c>
      <c r="AI20" s="49">
        <v>1</v>
      </c>
      <c r="AJ20" s="49">
        <v>1</v>
      </c>
      <c r="AK20" s="15">
        <v>11</v>
      </c>
      <c r="AL20" s="15">
        <v>4</v>
      </c>
      <c r="AM20" s="15">
        <v>33</v>
      </c>
      <c r="AN20" s="34">
        <v>15</v>
      </c>
      <c r="AO20" s="47">
        <v>0.624</v>
      </c>
      <c r="AP20" s="48">
        <v>3</v>
      </c>
      <c r="AQ20" s="49">
        <v>11</v>
      </c>
      <c r="AR20" s="15">
        <v>9</v>
      </c>
      <c r="AS20" s="49">
        <v>4</v>
      </c>
      <c r="AT20" s="49">
        <v>13</v>
      </c>
      <c r="AU20" s="40">
        <v>0</v>
      </c>
      <c r="AV20" s="49">
        <v>2</v>
      </c>
      <c r="AW20" s="49">
        <v>10</v>
      </c>
      <c r="AX20" s="15">
        <v>9</v>
      </c>
      <c r="AY20" s="15">
        <v>4</v>
      </c>
      <c r="AZ20" s="15">
        <v>34</v>
      </c>
      <c r="BA20" s="34">
        <v>14</v>
      </c>
      <c r="BB20" s="47">
        <v>-0.01</v>
      </c>
      <c r="BC20" s="48">
        <v>6</v>
      </c>
      <c r="BD20" s="49">
        <v>17</v>
      </c>
      <c r="BE20" s="15">
        <v>10</v>
      </c>
      <c r="BF20" s="49">
        <v>1</v>
      </c>
      <c r="BG20" s="49">
        <v>1</v>
      </c>
      <c r="BH20" s="40">
        <v>0</v>
      </c>
      <c r="BI20" s="49">
        <v>1</v>
      </c>
      <c r="BJ20" s="49">
        <v>4</v>
      </c>
      <c r="BK20" s="15">
        <v>8</v>
      </c>
      <c r="BL20" s="15">
        <v>6</v>
      </c>
      <c r="BM20" s="15">
        <v>22</v>
      </c>
      <c r="BN20" s="34">
        <v>17</v>
      </c>
      <c r="BO20" s="47">
        <v>0.65100000000000002</v>
      </c>
      <c r="BP20" s="48">
        <v>4</v>
      </c>
      <c r="BQ20" s="49">
        <v>16</v>
      </c>
      <c r="BR20" s="15">
        <v>5</v>
      </c>
      <c r="BS20" s="49">
        <v>3</v>
      </c>
      <c r="BT20" s="49">
        <v>6</v>
      </c>
      <c r="BU20" s="40">
        <v>0.70499999999999996</v>
      </c>
      <c r="BV20" s="49">
        <v>3</v>
      </c>
      <c r="BW20" s="49">
        <v>12</v>
      </c>
      <c r="BX20" s="15">
        <v>10</v>
      </c>
      <c r="BY20" s="15">
        <v>3</v>
      </c>
      <c r="BZ20" s="15">
        <v>34</v>
      </c>
      <c r="CA20" s="34">
        <v>16</v>
      </c>
      <c r="CB20" s="47">
        <v>0.6</v>
      </c>
      <c r="CC20" s="48">
        <v>3</v>
      </c>
      <c r="CD20" s="49">
        <v>15</v>
      </c>
      <c r="CE20" s="15">
        <v>10</v>
      </c>
      <c r="CF20" s="49">
        <v>1</v>
      </c>
      <c r="CG20" s="49">
        <v>1</v>
      </c>
      <c r="CH20" s="40">
        <v>1E-3</v>
      </c>
      <c r="CI20" s="49">
        <v>2</v>
      </c>
      <c r="CJ20" s="49">
        <v>12</v>
      </c>
      <c r="CK20" s="15">
        <v>6</v>
      </c>
      <c r="CL20" s="15">
        <v>2</v>
      </c>
      <c r="CM20" s="15">
        <v>28</v>
      </c>
      <c r="CN20" s="34">
        <v>14</v>
      </c>
      <c r="CO20" s="311">
        <f t="shared" si="16"/>
        <v>1.3560000000000001</v>
      </c>
      <c r="CP20" s="263">
        <f>RANK(CO20,CO16:CO21,0)</f>
        <v>6</v>
      </c>
      <c r="CQ20" s="264">
        <f>RANK(CO20,(CO5:CO7,CO9:CO14,CO16:CO21,CO23:CO29),0)</f>
        <v>18</v>
      </c>
      <c r="CR20" s="316">
        <f t="shared" si="17"/>
        <v>54</v>
      </c>
      <c r="CS20" s="265">
        <f>RANK(CR20,CR16:CR21,0)</f>
        <v>6</v>
      </c>
      <c r="CT20" s="265">
        <f>RANK(CR20,(CR5:CR7,CR9:CR14,CR16:CR21,CR23:CR29),0)</f>
        <v>21</v>
      </c>
      <c r="CU20" s="249">
        <f t="shared" si="18"/>
        <v>0.82399999999999995</v>
      </c>
      <c r="CV20" s="266">
        <f>RANK(CU20,CU16:CU21,0)</f>
        <v>2</v>
      </c>
      <c r="CW20" s="266">
        <f>RANK(CU20,(CU5:CU7,CU9:CU14,CU16:CU21,CU23:CU29),0)</f>
        <v>10</v>
      </c>
      <c r="CX20" s="267">
        <f t="shared" si="19"/>
        <v>14</v>
      </c>
      <c r="CY20" s="267">
        <f>RANK(CX20,CX16:CX21,1)</f>
        <v>5</v>
      </c>
      <c r="CZ20" s="267">
        <f t="shared" si="20"/>
        <v>49</v>
      </c>
      <c r="DA20" s="268">
        <f>RANK(CZ20,(CZ5,CZ6,CZ7,CZ9,CZ10,CZ11,CZ18,CZ19,CZ12,CZ20,CZ13,CZ23,CZ24,CZ16,CZ25,CZ17,CZ26,CZ27,CZ21,CZ28,CZ29,CZ14),1)</f>
        <v>20</v>
      </c>
      <c r="DB20" s="14">
        <f t="shared" si="21"/>
        <v>0.54200000000000004</v>
      </c>
      <c r="DC20" s="15">
        <f>RANK(DB20,DB16:DB21,0)</f>
        <v>6</v>
      </c>
      <c r="DD20" s="7">
        <f t="shared" si="22"/>
        <v>16.2</v>
      </c>
      <c r="DE20" s="15">
        <f>RANK(DD20,DD16:DD21,0)</f>
        <v>6</v>
      </c>
      <c r="DF20" s="25">
        <f t="shared" si="23"/>
        <v>0.247</v>
      </c>
      <c r="DG20" s="15">
        <f>RANK(DF20,DF16:DF21,0)</f>
        <v>2</v>
      </c>
      <c r="DH20" s="16">
        <f t="shared" si="24"/>
        <v>14</v>
      </c>
      <c r="DI20" s="17">
        <f>RANK(DH20,DH16:DH21,1)</f>
        <v>5</v>
      </c>
      <c r="DJ20" s="125" t="s">
        <v>54</v>
      </c>
    </row>
    <row r="21" spans="1:114" ht="15" customHeight="1" thickBot="1" x14ac:dyDescent="0.3">
      <c r="A21" s="127" t="s">
        <v>62</v>
      </c>
      <c r="B21" s="80">
        <v>-0.41899999999999998</v>
      </c>
      <c r="C21" s="55">
        <v>4</v>
      </c>
      <c r="D21" s="56">
        <v>16</v>
      </c>
      <c r="E21" s="19">
        <v>8</v>
      </c>
      <c r="F21" s="62">
        <v>5</v>
      </c>
      <c r="G21" s="63">
        <v>17</v>
      </c>
      <c r="H21" s="64">
        <v>0</v>
      </c>
      <c r="I21" s="62">
        <v>2</v>
      </c>
      <c r="J21" s="63">
        <v>6</v>
      </c>
      <c r="K21" s="19">
        <v>11</v>
      </c>
      <c r="L21" s="19">
        <v>5</v>
      </c>
      <c r="M21" s="19">
        <v>39</v>
      </c>
      <c r="N21" s="35">
        <v>20</v>
      </c>
      <c r="O21" s="54">
        <v>0.63600000000000001</v>
      </c>
      <c r="P21" s="55">
        <v>3</v>
      </c>
      <c r="Q21" s="56">
        <v>9</v>
      </c>
      <c r="R21" s="19">
        <v>10</v>
      </c>
      <c r="S21" s="62">
        <v>1</v>
      </c>
      <c r="T21" s="63">
        <v>1</v>
      </c>
      <c r="U21" s="64">
        <v>-4.2999999999999997E-2</v>
      </c>
      <c r="V21" s="62">
        <v>5</v>
      </c>
      <c r="W21" s="63">
        <v>17</v>
      </c>
      <c r="X21" s="19">
        <v>9</v>
      </c>
      <c r="Y21" s="19">
        <v>4</v>
      </c>
      <c r="Z21" s="19">
        <v>27</v>
      </c>
      <c r="AA21" s="35">
        <v>10</v>
      </c>
      <c r="AB21" s="54">
        <v>-2E-3</v>
      </c>
      <c r="AC21" s="55">
        <v>1</v>
      </c>
      <c r="AD21" s="56">
        <v>1</v>
      </c>
      <c r="AE21" s="19">
        <v>8</v>
      </c>
      <c r="AF21" s="62">
        <v>3</v>
      </c>
      <c r="AG21" s="63">
        <v>7</v>
      </c>
      <c r="AH21" s="64">
        <v>0</v>
      </c>
      <c r="AI21" s="62">
        <v>1</v>
      </c>
      <c r="AJ21" s="63">
        <v>1</v>
      </c>
      <c r="AK21" s="19">
        <v>5</v>
      </c>
      <c r="AL21" s="19">
        <v>2</v>
      </c>
      <c r="AM21" s="19">
        <v>9</v>
      </c>
      <c r="AN21" s="35">
        <v>3</v>
      </c>
      <c r="AO21" s="54">
        <v>0.63700000000000001</v>
      </c>
      <c r="AP21" s="55">
        <v>1</v>
      </c>
      <c r="AQ21" s="56">
        <v>4</v>
      </c>
      <c r="AR21" s="19">
        <v>10</v>
      </c>
      <c r="AS21" s="62">
        <v>1</v>
      </c>
      <c r="AT21" s="63">
        <v>1</v>
      </c>
      <c r="AU21" s="64">
        <v>0.53</v>
      </c>
      <c r="AV21" s="62">
        <v>1</v>
      </c>
      <c r="AW21" s="63">
        <v>2</v>
      </c>
      <c r="AX21" s="19">
        <v>3</v>
      </c>
      <c r="AY21" s="19">
        <v>1</v>
      </c>
      <c r="AZ21" s="19">
        <v>7</v>
      </c>
      <c r="BA21" s="35">
        <v>2</v>
      </c>
      <c r="BB21" s="54">
        <v>0</v>
      </c>
      <c r="BC21" s="55">
        <v>1</v>
      </c>
      <c r="BD21" s="56">
        <v>1</v>
      </c>
      <c r="BE21" s="19">
        <v>10</v>
      </c>
      <c r="BF21" s="62">
        <v>1</v>
      </c>
      <c r="BG21" s="63">
        <v>1</v>
      </c>
      <c r="BH21" s="64">
        <v>0</v>
      </c>
      <c r="BI21" s="62">
        <v>1</v>
      </c>
      <c r="BJ21" s="63">
        <v>4</v>
      </c>
      <c r="BK21" s="19">
        <v>3</v>
      </c>
      <c r="BL21" s="19">
        <v>1</v>
      </c>
      <c r="BM21" s="19">
        <v>6</v>
      </c>
      <c r="BN21" s="35">
        <v>1</v>
      </c>
      <c r="BO21" s="54">
        <v>0.64</v>
      </c>
      <c r="BP21" s="55">
        <v>6</v>
      </c>
      <c r="BQ21" s="56">
        <v>19</v>
      </c>
      <c r="BR21" s="19">
        <v>5</v>
      </c>
      <c r="BS21" s="62">
        <v>3</v>
      </c>
      <c r="BT21" s="63">
        <v>6</v>
      </c>
      <c r="BU21" s="64">
        <v>2.4289999999999998</v>
      </c>
      <c r="BV21" s="62">
        <v>2</v>
      </c>
      <c r="BW21" s="63">
        <v>6</v>
      </c>
      <c r="BX21" s="19">
        <v>11</v>
      </c>
      <c r="BY21" s="19">
        <v>4</v>
      </c>
      <c r="BZ21" s="19">
        <v>31</v>
      </c>
      <c r="CA21" s="35">
        <v>14</v>
      </c>
      <c r="CB21" s="54">
        <v>0.59899999999999998</v>
      </c>
      <c r="CC21" s="55">
        <v>4</v>
      </c>
      <c r="CD21" s="56">
        <v>16</v>
      </c>
      <c r="CE21" s="19">
        <v>9</v>
      </c>
      <c r="CF21" s="62">
        <v>4</v>
      </c>
      <c r="CG21" s="63">
        <v>17</v>
      </c>
      <c r="CH21" s="64">
        <v>-6.8000000000000005E-2</v>
      </c>
      <c r="CI21" s="62">
        <v>4</v>
      </c>
      <c r="CJ21" s="63">
        <v>17</v>
      </c>
      <c r="CK21" s="19">
        <v>12</v>
      </c>
      <c r="CL21" s="19">
        <v>4</v>
      </c>
      <c r="CM21" s="19">
        <v>50</v>
      </c>
      <c r="CN21" s="35">
        <v>17</v>
      </c>
      <c r="CO21" s="335">
        <f t="shared" si="16"/>
        <v>2.0910000000000002</v>
      </c>
      <c r="CP21" s="284">
        <f>RANK(CO21,CO16:CO21,0)</f>
        <v>3</v>
      </c>
      <c r="CQ21" s="285">
        <f>RANK(CO21,(CO5:CO7,CO9:CO14,CO16:CO21,CO23:CO29),0)</f>
        <v>12</v>
      </c>
      <c r="CR21" s="317">
        <f t="shared" si="17"/>
        <v>60</v>
      </c>
      <c r="CS21" s="286">
        <f>RANK(CR21,CR16:CR21,0)</f>
        <v>3</v>
      </c>
      <c r="CT21" s="287">
        <f>RANK(CR21,(CR5:CR7,CR9:CR14,CR16:CR21,CR23:CR29),0)</f>
        <v>11</v>
      </c>
      <c r="CU21" s="288">
        <f t="shared" si="18"/>
        <v>2.8479999999999999</v>
      </c>
      <c r="CV21" s="289">
        <f>RANK(CU21,CU16:CU21,0)</f>
        <v>1</v>
      </c>
      <c r="CW21" s="290">
        <f>RANK(CU21,(CU5:CU7,CU9:CU14,CU16:CU21,CU23:CU29),0)</f>
        <v>4</v>
      </c>
      <c r="CX21" s="291">
        <f t="shared" si="19"/>
        <v>7</v>
      </c>
      <c r="CY21" s="291">
        <f>RANK(CX21,CX16:CX21,1)</f>
        <v>2</v>
      </c>
      <c r="CZ21" s="291">
        <f t="shared" si="20"/>
        <v>27</v>
      </c>
      <c r="DA21" s="292">
        <f>RANK(CZ21,(CZ5,CZ6,CZ7,CZ9,CZ10,CZ11,CZ18,CZ19,CZ12,CZ20,CZ13,CZ23,CZ24,CZ16,CZ25,CZ17,CZ26,CZ27,CZ21,CZ28,CZ29,CZ14),1)</f>
        <v>7</v>
      </c>
      <c r="DB21" s="18">
        <f t="shared" si="21"/>
        <v>0.83599999999999997</v>
      </c>
      <c r="DC21" s="19">
        <f>RANK(DB21,DB16:DB21,0)</f>
        <v>3</v>
      </c>
      <c r="DD21" s="20">
        <f t="shared" si="22"/>
        <v>18</v>
      </c>
      <c r="DE21" s="19">
        <f>RANK(DD21,DD16:DD21,0)</f>
        <v>3</v>
      </c>
      <c r="DF21" s="26">
        <f t="shared" si="23"/>
        <v>0.85399999999999998</v>
      </c>
      <c r="DG21" s="19">
        <f>RANK(DF21,DF16:DF21,0)</f>
        <v>1</v>
      </c>
      <c r="DH21" s="21">
        <f t="shared" si="24"/>
        <v>7</v>
      </c>
      <c r="DI21" s="22">
        <f>RANK(DH21,DH16:DH21,1)</f>
        <v>2</v>
      </c>
      <c r="DJ21" s="127" t="s">
        <v>62</v>
      </c>
    </row>
    <row r="22" spans="1:114" ht="15" customHeight="1" thickBot="1" x14ac:dyDescent="0.3">
      <c r="A22" s="229" t="s">
        <v>68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4"/>
      <c r="O22" s="222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4"/>
      <c r="AB22" s="222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4"/>
      <c r="AO22" s="222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4"/>
      <c r="BB22" s="222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3"/>
      <c r="BN22" s="224"/>
      <c r="BO22" s="222"/>
      <c r="BP22" s="223"/>
      <c r="BQ22" s="223"/>
      <c r="BR22" s="223"/>
      <c r="BS22" s="223"/>
      <c r="BT22" s="223"/>
      <c r="BU22" s="223"/>
      <c r="BV22" s="223"/>
      <c r="BW22" s="223"/>
      <c r="BX22" s="223"/>
      <c r="BY22" s="223"/>
      <c r="BZ22" s="223"/>
      <c r="CA22" s="224"/>
      <c r="CB22" s="222"/>
      <c r="CC22" s="223"/>
      <c r="CD22" s="223"/>
      <c r="CE22" s="223"/>
      <c r="CF22" s="223"/>
      <c r="CG22" s="223"/>
      <c r="CH22" s="223"/>
      <c r="CI22" s="223"/>
      <c r="CJ22" s="223"/>
      <c r="CK22" s="223"/>
      <c r="CL22" s="223"/>
      <c r="CM22" s="223"/>
      <c r="CN22" s="224"/>
      <c r="CO22" s="314"/>
      <c r="CP22" s="303"/>
      <c r="CQ22" s="303"/>
      <c r="CR22" s="303"/>
      <c r="CS22" s="303"/>
      <c r="CT22" s="303"/>
      <c r="CU22" s="304"/>
      <c r="CV22" s="303"/>
      <c r="CW22" s="303"/>
      <c r="CX22" s="303"/>
      <c r="CY22" s="303"/>
      <c r="CZ22" s="303"/>
      <c r="DA22" s="305"/>
      <c r="DB22" s="242"/>
      <c r="DC22" s="238"/>
      <c r="DD22" s="244"/>
      <c r="DE22" s="238"/>
      <c r="DF22" s="243"/>
      <c r="DG22" s="238"/>
      <c r="DH22" s="245"/>
      <c r="DI22" s="306"/>
      <c r="DJ22" s="229" t="s">
        <v>68</v>
      </c>
    </row>
    <row r="23" spans="1:114" ht="15" customHeight="1" x14ac:dyDescent="0.25">
      <c r="A23" s="122" t="s">
        <v>56</v>
      </c>
      <c r="B23" s="117">
        <v>-0.27700000000000002</v>
      </c>
      <c r="C23" s="45">
        <v>3</v>
      </c>
      <c r="D23" s="65">
        <v>10</v>
      </c>
      <c r="E23" s="28">
        <v>10</v>
      </c>
      <c r="F23" s="65">
        <v>1</v>
      </c>
      <c r="G23" s="66">
        <v>1</v>
      </c>
      <c r="H23" s="82">
        <v>0</v>
      </c>
      <c r="I23" s="83">
        <v>2</v>
      </c>
      <c r="J23" s="65">
        <v>6</v>
      </c>
      <c r="K23" s="28">
        <v>6</v>
      </c>
      <c r="L23" s="28">
        <v>2</v>
      </c>
      <c r="M23" s="28">
        <v>17</v>
      </c>
      <c r="N23" s="36">
        <v>7</v>
      </c>
      <c r="O23" s="44">
        <v>0.64200000000000002</v>
      </c>
      <c r="P23" s="53">
        <v>2</v>
      </c>
      <c r="Q23" s="46">
        <v>3</v>
      </c>
      <c r="R23" s="10">
        <v>10</v>
      </c>
      <c r="S23" s="46">
        <v>1</v>
      </c>
      <c r="T23" s="57">
        <v>1</v>
      </c>
      <c r="U23" s="42">
        <v>0</v>
      </c>
      <c r="V23" s="59">
        <v>3</v>
      </c>
      <c r="W23" s="46">
        <v>11</v>
      </c>
      <c r="X23" s="10">
        <v>6</v>
      </c>
      <c r="Y23" s="10">
        <v>2</v>
      </c>
      <c r="Z23" s="10">
        <v>15</v>
      </c>
      <c r="AA23" s="33">
        <v>3</v>
      </c>
      <c r="AB23" s="81">
        <v>-4.9000000000000002E-2</v>
      </c>
      <c r="AC23" s="45">
        <v>2</v>
      </c>
      <c r="AD23" s="65">
        <v>9</v>
      </c>
      <c r="AE23" s="28">
        <v>9</v>
      </c>
      <c r="AF23" s="65">
        <v>1</v>
      </c>
      <c r="AG23" s="66">
        <v>2</v>
      </c>
      <c r="AH23" s="82">
        <v>0</v>
      </c>
      <c r="AI23" s="83">
        <v>1</v>
      </c>
      <c r="AJ23" s="65">
        <v>1</v>
      </c>
      <c r="AK23" s="28">
        <v>4</v>
      </c>
      <c r="AL23" s="28">
        <v>1</v>
      </c>
      <c r="AM23" s="28">
        <v>12</v>
      </c>
      <c r="AN23" s="36">
        <v>4</v>
      </c>
      <c r="AO23" s="81">
        <v>0.61699999999999999</v>
      </c>
      <c r="AP23" s="45">
        <v>7</v>
      </c>
      <c r="AQ23" s="65">
        <v>18</v>
      </c>
      <c r="AR23" s="28">
        <v>9</v>
      </c>
      <c r="AS23" s="65">
        <v>5</v>
      </c>
      <c r="AT23" s="66">
        <v>13</v>
      </c>
      <c r="AU23" s="82">
        <v>-0.13600000000000001</v>
      </c>
      <c r="AV23" s="83">
        <v>6</v>
      </c>
      <c r="AW23" s="65">
        <v>19</v>
      </c>
      <c r="AX23" s="28">
        <v>18</v>
      </c>
      <c r="AY23" s="28">
        <v>7</v>
      </c>
      <c r="AZ23" s="28">
        <v>50</v>
      </c>
      <c r="BA23" s="36">
        <v>20</v>
      </c>
      <c r="BB23" s="81">
        <v>0</v>
      </c>
      <c r="BC23" s="45">
        <v>1</v>
      </c>
      <c r="BD23" s="65">
        <v>1</v>
      </c>
      <c r="BE23" s="28">
        <v>10</v>
      </c>
      <c r="BF23" s="65">
        <v>1</v>
      </c>
      <c r="BG23" s="66">
        <v>1</v>
      </c>
      <c r="BH23" s="82">
        <v>0</v>
      </c>
      <c r="BI23" s="83">
        <v>1</v>
      </c>
      <c r="BJ23" s="65">
        <v>4</v>
      </c>
      <c r="BK23" s="28">
        <v>3</v>
      </c>
      <c r="BL23" s="28">
        <v>1</v>
      </c>
      <c r="BM23" s="28">
        <v>6</v>
      </c>
      <c r="BN23" s="36">
        <v>1</v>
      </c>
      <c r="BO23" s="81">
        <v>0.66800000000000004</v>
      </c>
      <c r="BP23" s="45">
        <v>5</v>
      </c>
      <c r="BQ23" s="65">
        <v>10</v>
      </c>
      <c r="BR23" s="28">
        <v>5</v>
      </c>
      <c r="BS23" s="65">
        <v>4</v>
      </c>
      <c r="BT23" s="66">
        <v>6</v>
      </c>
      <c r="BU23" s="82">
        <v>1.0129999999999999</v>
      </c>
      <c r="BV23" s="83">
        <v>6</v>
      </c>
      <c r="BW23" s="65">
        <v>10</v>
      </c>
      <c r="BX23" s="28">
        <v>15</v>
      </c>
      <c r="BY23" s="28">
        <v>6</v>
      </c>
      <c r="BZ23" s="28">
        <v>26</v>
      </c>
      <c r="CA23" s="36">
        <v>10</v>
      </c>
      <c r="CB23" s="81">
        <v>0.63700000000000001</v>
      </c>
      <c r="CC23" s="45">
        <v>1</v>
      </c>
      <c r="CD23" s="65">
        <v>2</v>
      </c>
      <c r="CE23" s="28">
        <v>10</v>
      </c>
      <c r="CF23" s="65">
        <v>1</v>
      </c>
      <c r="CG23" s="66">
        <v>1</v>
      </c>
      <c r="CH23" s="82">
        <v>1.367</v>
      </c>
      <c r="CI23" s="83">
        <v>1</v>
      </c>
      <c r="CJ23" s="65">
        <v>2</v>
      </c>
      <c r="CK23" s="28">
        <v>3</v>
      </c>
      <c r="CL23" s="28">
        <v>1</v>
      </c>
      <c r="CM23" s="28">
        <v>5</v>
      </c>
      <c r="CN23" s="36">
        <v>1</v>
      </c>
      <c r="CO23" s="307">
        <f t="shared" ref="CO23:CO29" si="25">SUM(B23,O23,AB23,AO23,BB23,BO23,CB23)</f>
        <v>2.238</v>
      </c>
      <c r="CP23" s="274">
        <f>RANK(CO23,CO23:CO29,0)</f>
        <v>3</v>
      </c>
      <c r="CQ23" s="260">
        <f>RANK(CO23,(CO5:CO7,CO9:CO14,CO16:CO21,CO23:CO29),0)</f>
        <v>8</v>
      </c>
      <c r="CR23" s="254">
        <f t="shared" ref="CR23:CR29" si="26">SUM(E23,R23,AE23,AR23,BE23,BR23,CE23)</f>
        <v>63</v>
      </c>
      <c r="CS23" s="261">
        <f>RANK(CR23,CR23:CR29,0)</f>
        <v>2</v>
      </c>
      <c r="CT23" s="276">
        <f>RANK(CR23,(CR5:CR7,CR9:CR14,CR16:CR21,CR23:CR29),0)</f>
        <v>2</v>
      </c>
      <c r="CU23" s="275">
        <f t="shared" ref="CU23:CU29" si="27">SUM(H23,U23,AH23,AU23,BH23,BU23,CH23)</f>
        <v>2.2440000000000002</v>
      </c>
      <c r="CV23" s="277">
        <f>RANK(CU23,CU23:CU29,0)</f>
        <v>3</v>
      </c>
      <c r="CW23" s="262">
        <f>RANK(CU23,(CU5:CU7,CU9:CU14,CU16:CU21,CU23:CU29),0)</f>
        <v>5</v>
      </c>
      <c r="CX23" s="257">
        <f t="shared" ref="CX23:CX29" si="28">SUM(CP23,CS23,CV23)</f>
        <v>8</v>
      </c>
      <c r="CY23" s="257">
        <f>RANK(CX23,CX23:CX29,1)</f>
        <v>3</v>
      </c>
      <c r="CZ23" s="257">
        <f t="shared" ref="CZ23:CZ29" si="29">SUM(CQ23,CT23,CW23)</f>
        <v>15</v>
      </c>
      <c r="DA23" s="258">
        <f>RANK(CZ23,(CZ5,CZ6,CZ7,CZ9,CZ10,CZ11,CZ18,CZ19,CZ12,CZ20,CZ13,CZ23,CZ24,CZ16,CZ25,CZ17,CZ26,CZ27,CZ21,CZ28,CZ29,CZ14),1)</f>
        <v>3</v>
      </c>
      <c r="DB23" s="27">
        <f t="shared" ref="DB23:DB29" si="30">CO23*4/10</f>
        <v>0.89500000000000002</v>
      </c>
      <c r="DC23" s="28">
        <f>RANK(DB23,DB23:DB29,0)</f>
        <v>3</v>
      </c>
      <c r="DD23" s="30">
        <f>CR23*3/10</f>
        <v>18.899999999999999</v>
      </c>
      <c r="DE23" s="28">
        <f>RANK(DD23,DD23:DD29,0)</f>
        <v>2</v>
      </c>
      <c r="DF23" s="29">
        <f t="shared" ref="DF23:DF28" si="31">CU23*3/10</f>
        <v>0.67300000000000004</v>
      </c>
      <c r="DG23" s="28">
        <f>RANK(DF23,DF23:DF29,0)</f>
        <v>3</v>
      </c>
      <c r="DH23" s="31">
        <f t="shared" ref="DH23:DH29" si="32">SUM(DC23,DE23,DG23)</f>
        <v>8</v>
      </c>
      <c r="DI23" s="293">
        <f>RANK(DH23,DH23:DH29,1)</f>
        <v>3</v>
      </c>
      <c r="DJ23" s="122" t="s">
        <v>56</v>
      </c>
    </row>
    <row r="24" spans="1:114" ht="15" customHeight="1" x14ac:dyDescent="0.25">
      <c r="A24" s="124" t="s">
        <v>57</v>
      </c>
      <c r="B24" s="112">
        <v>-0.19900000000000001</v>
      </c>
      <c r="C24" s="48">
        <v>2</v>
      </c>
      <c r="D24" s="49">
        <v>7</v>
      </c>
      <c r="E24" s="15">
        <v>7</v>
      </c>
      <c r="F24" s="60">
        <v>6</v>
      </c>
      <c r="G24" s="61">
        <v>20</v>
      </c>
      <c r="H24" s="40">
        <v>0</v>
      </c>
      <c r="I24" s="60">
        <v>2</v>
      </c>
      <c r="J24" s="61">
        <v>6</v>
      </c>
      <c r="K24" s="15">
        <v>10</v>
      </c>
      <c r="L24" s="15">
        <v>6</v>
      </c>
      <c r="M24" s="15">
        <v>33</v>
      </c>
      <c r="N24" s="34">
        <v>19</v>
      </c>
      <c r="O24" s="47">
        <v>0.63500000000000001</v>
      </c>
      <c r="P24" s="48">
        <v>4</v>
      </c>
      <c r="Q24" s="49">
        <v>13</v>
      </c>
      <c r="R24" s="15">
        <v>9</v>
      </c>
      <c r="S24" s="60">
        <v>2</v>
      </c>
      <c r="T24" s="61">
        <v>4</v>
      </c>
      <c r="U24" s="40">
        <v>-0.11</v>
      </c>
      <c r="V24" s="60">
        <v>7</v>
      </c>
      <c r="W24" s="61">
        <v>19</v>
      </c>
      <c r="X24" s="15">
        <v>13</v>
      </c>
      <c r="Y24" s="15">
        <v>6</v>
      </c>
      <c r="Z24" s="15">
        <v>36</v>
      </c>
      <c r="AA24" s="34">
        <v>17</v>
      </c>
      <c r="AB24" s="47">
        <v>-3.0000000000000001E-3</v>
      </c>
      <c r="AC24" s="48">
        <v>1</v>
      </c>
      <c r="AD24" s="49">
        <v>4</v>
      </c>
      <c r="AE24" s="15">
        <v>8</v>
      </c>
      <c r="AF24" s="60">
        <v>3</v>
      </c>
      <c r="AG24" s="61">
        <v>7</v>
      </c>
      <c r="AH24" s="40">
        <v>0</v>
      </c>
      <c r="AI24" s="60">
        <v>1</v>
      </c>
      <c r="AJ24" s="61">
        <v>1</v>
      </c>
      <c r="AK24" s="15">
        <v>5</v>
      </c>
      <c r="AL24" s="15">
        <v>2</v>
      </c>
      <c r="AM24" s="15">
        <v>12</v>
      </c>
      <c r="AN24" s="34">
        <v>4</v>
      </c>
      <c r="AO24" s="47">
        <v>0.63700000000000001</v>
      </c>
      <c r="AP24" s="48">
        <v>3</v>
      </c>
      <c r="AQ24" s="49">
        <v>4</v>
      </c>
      <c r="AR24" s="15">
        <v>10</v>
      </c>
      <c r="AS24" s="60">
        <v>1</v>
      </c>
      <c r="AT24" s="61">
        <v>1</v>
      </c>
      <c r="AU24" s="40">
        <v>-3.2000000000000001E-2</v>
      </c>
      <c r="AV24" s="60">
        <v>5</v>
      </c>
      <c r="AW24" s="61">
        <v>16</v>
      </c>
      <c r="AX24" s="15">
        <v>9</v>
      </c>
      <c r="AY24" s="15">
        <v>3</v>
      </c>
      <c r="AZ24" s="15">
        <v>21</v>
      </c>
      <c r="BA24" s="34">
        <v>9</v>
      </c>
      <c r="BB24" s="47">
        <v>0</v>
      </c>
      <c r="BC24" s="48">
        <v>1</v>
      </c>
      <c r="BD24" s="49">
        <v>1</v>
      </c>
      <c r="BE24" s="15">
        <v>10</v>
      </c>
      <c r="BF24" s="60">
        <v>1</v>
      </c>
      <c r="BG24" s="61">
        <v>1</v>
      </c>
      <c r="BH24" s="40">
        <v>0</v>
      </c>
      <c r="BI24" s="60">
        <v>1</v>
      </c>
      <c r="BJ24" s="61">
        <v>4</v>
      </c>
      <c r="BK24" s="15">
        <v>3</v>
      </c>
      <c r="BL24" s="15">
        <v>1</v>
      </c>
      <c r="BM24" s="15">
        <v>6</v>
      </c>
      <c r="BN24" s="34">
        <v>1</v>
      </c>
      <c r="BO24" s="47">
        <v>0.81299999999999994</v>
      </c>
      <c r="BP24" s="48">
        <v>1</v>
      </c>
      <c r="BQ24" s="49">
        <v>1</v>
      </c>
      <c r="BR24" s="15">
        <v>10</v>
      </c>
      <c r="BS24" s="60">
        <v>1</v>
      </c>
      <c r="BT24" s="61">
        <v>1</v>
      </c>
      <c r="BU24" s="40">
        <v>5.6920000000000002</v>
      </c>
      <c r="BV24" s="60">
        <v>1</v>
      </c>
      <c r="BW24" s="61">
        <v>1</v>
      </c>
      <c r="BX24" s="15">
        <v>3</v>
      </c>
      <c r="BY24" s="15">
        <v>1</v>
      </c>
      <c r="BZ24" s="15">
        <v>3</v>
      </c>
      <c r="CA24" s="34">
        <v>1</v>
      </c>
      <c r="CB24" s="47">
        <v>0.61299999999999999</v>
      </c>
      <c r="CC24" s="48">
        <v>2</v>
      </c>
      <c r="CD24" s="49">
        <v>9</v>
      </c>
      <c r="CE24" s="15">
        <v>10</v>
      </c>
      <c r="CF24" s="60">
        <v>1</v>
      </c>
      <c r="CG24" s="61">
        <v>1</v>
      </c>
      <c r="CH24" s="40">
        <v>0.86299999999999999</v>
      </c>
      <c r="CI24" s="60">
        <v>2</v>
      </c>
      <c r="CJ24" s="61">
        <v>3</v>
      </c>
      <c r="CK24" s="15">
        <v>5</v>
      </c>
      <c r="CL24" s="15">
        <v>2</v>
      </c>
      <c r="CM24" s="15">
        <v>13</v>
      </c>
      <c r="CN24" s="34">
        <v>4</v>
      </c>
      <c r="CO24" s="307">
        <f t="shared" si="25"/>
        <v>2.496</v>
      </c>
      <c r="CP24" s="263">
        <f>RANK(CO24,CO23:CO29,0)</f>
        <v>2</v>
      </c>
      <c r="CQ24" s="264">
        <f>RANK(CO24,(CO5:CO7,CO9:CO14,CO16:CO21,CO23:CO29),0)</f>
        <v>2</v>
      </c>
      <c r="CR24" s="316">
        <f t="shared" si="26"/>
        <v>64</v>
      </c>
      <c r="CS24" s="280">
        <f>RANK(CR24,CR23:CR29,0)</f>
        <v>1</v>
      </c>
      <c r="CT24" s="281">
        <f>RANK(CR24,(CR5:CR7,CR9:CR14,CR16:CR21,CR23:CR29),0)</f>
        <v>1</v>
      </c>
      <c r="CU24" s="249">
        <f t="shared" si="27"/>
        <v>6.4130000000000003</v>
      </c>
      <c r="CV24" s="282">
        <f>RANK(CU24,CU23:CU29,0)</f>
        <v>1</v>
      </c>
      <c r="CW24" s="283">
        <f>RANK(CU24,(CU5:CU7,CU9:CU14,CU16:CU21,CU23:CU29),0)</f>
        <v>1</v>
      </c>
      <c r="CX24" s="267">
        <f t="shared" si="28"/>
        <v>4</v>
      </c>
      <c r="CY24" s="267">
        <f>RANK(CX24,CX23:CX29,1)</f>
        <v>1</v>
      </c>
      <c r="CZ24" s="267">
        <f t="shared" si="29"/>
        <v>4</v>
      </c>
      <c r="DA24" s="268">
        <f>RANK(CZ24,(CZ5,CZ6,CZ7,CZ9,CZ10,CZ11,CZ18,CZ19,CZ12,CZ20,CZ13,CZ23,CZ24,CZ16,CZ25,CZ17,CZ26,CZ27,CZ21,CZ28,CZ29,CZ14),1)</f>
        <v>1</v>
      </c>
      <c r="DB24" s="14">
        <f t="shared" si="30"/>
        <v>0.998</v>
      </c>
      <c r="DC24" s="15">
        <f>RANK(DB24,DB23:DB29,0)</f>
        <v>2</v>
      </c>
      <c r="DD24" s="7">
        <f t="shared" ref="DD24:DD29" si="33">CR24*3/10</f>
        <v>19.2</v>
      </c>
      <c r="DE24" s="15">
        <f>RANK(DD24,DD23:DD29,0)</f>
        <v>1</v>
      </c>
      <c r="DF24" s="25">
        <f t="shared" si="31"/>
        <v>1.9239999999999999</v>
      </c>
      <c r="DG24" s="15">
        <f>RANK(DF24,DF23:DF29,0)</f>
        <v>1</v>
      </c>
      <c r="DH24" s="16">
        <f t="shared" si="32"/>
        <v>4</v>
      </c>
      <c r="DI24" s="17">
        <f>RANK(DH24,DH23:DH29,1)</f>
        <v>1</v>
      </c>
      <c r="DJ24" s="124" t="s">
        <v>57</v>
      </c>
    </row>
    <row r="25" spans="1:114" ht="15" customHeight="1" x14ac:dyDescent="0.25">
      <c r="A25" s="125" t="s">
        <v>98</v>
      </c>
      <c r="B25" s="113">
        <v>-1.847</v>
      </c>
      <c r="C25" s="67">
        <v>7</v>
      </c>
      <c r="D25" s="68">
        <v>22</v>
      </c>
      <c r="E25" s="4">
        <v>5</v>
      </c>
      <c r="F25" s="69">
        <v>7</v>
      </c>
      <c r="G25" s="70">
        <v>22</v>
      </c>
      <c r="H25" s="39">
        <v>0.34300000000000003</v>
      </c>
      <c r="I25" s="69">
        <v>1</v>
      </c>
      <c r="J25" s="70">
        <v>5</v>
      </c>
      <c r="K25" s="4">
        <v>15</v>
      </c>
      <c r="L25" s="4">
        <v>7</v>
      </c>
      <c r="M25" s="4">
        <v>49</v>
      </c>
      <c r="N25" s="32">
        <v>22</v>
      </c>
      <c r="O25" s="50">
        <v>0.64100000000000001</v>
      </c>
      <c r="P25" s="51">
        <v>3</v>
      </c>
      <c r="Q25" s="68">
        <v>4</v>
      </c>
      <c r="R25" s="4">
        <v>9</v>
      </c>
      <c r="S25" s="69">
        <v>2</v>
      </c>
      <c r="T25" s="70">
        <v>4</v>
      </c>
      <c r="U25" s="39">
        <v>0.29399999999999998</v>
      </c>
      <c r="V25" s="69">
        <v>2</v>
      </c>
      <c r="W25" s="70">
        <v>2</v>
      </c>
      <c r="X25" s="4">
        <v>7</v>
      </c>
      <c r="Y25" s="4">
        <v>3</v>
      </c>
      <c r="Z25" s="4">
        <v>10</v>
      </c>
      <c r="AA25" s="32">
        <v>2</v>
      </c>
      <c r="AB25" s="50">
        <v>-7.4999999999999997E-2</v>
      </c>
      <c r="AC25" s="67">
        <v>6</v>
      </c>
      <c r="AD25" s="68">
        <v>16</v>
      </c>
      <c r="AE25" s="4">
        <v>7</v>
      </c>
      <c r="AF25" s="69">
        <v>7</v>
      </c>
      <c r="AG25" s="70">
        <v>12</v>
      </c>
      <c r="AH25" s="39">
        <v>0</v>
      </c>
      <c r="AI25" s="69">
        <v>1</v>
      </c>
      <c r="AJ25" s="70">
        <v>1</v>
      </c>
      <c r="AK25" s="4">
        <v>14</v>
      </c>
      <c r="AL25" s="4">
        <v>5</v>
      </c>
      <c r="AM25" s="4">
        <v>29</v>
      </c>
      <c r="AN25" s="32">
        <v>10</v>
      </c>
      <c r="AO25" s="50">
        <v>0.64400000000000002</v>
      </c>
      <c r="AP25" s="67">
        <v>1</v>
      </c>
      <c r="AQ25" s="68">
        <v>1</v>
      </c>
      <c r="AR25" s="4">
        <v>9</v>
      </c>
      <c r="AS25" s="69">
        <v>5</v>
      </c>
      <c r="AT25" s="70">
        <v>13</v>
      </c>
      <c r="AU25" s="39">
        <v>-2.1000000000000001E-2</v>
      </c>
      <c r="AV25" s="69">
        <v>4</v>
      </c>
      <c r="AW25" s="70">
        <v>15</v>
      </c>
      <c r="AX25" s="4">
        <v>10</v>
      </c>
      <c r="AY25" s="4">
        <v>4</v>
      </c>
      <c r="AZ25" s="4">
        <v>29</v>
      </c>
      <c r="BA25" s="32">
        <v>12</v>
      </c>
      <c r="BB25" s="50">
        <v>0</v>
      </c>
      <c r="BC25" s="67">
        <v>1</v>
      </c>
      <c r="BD25" s="68">
        <v>1</v>
      </c>
      <c r="BE25" s="4">
        <v>10</v>
      </c>
      <c r="BF25" s="69">
        <v>1</v>
      </c>
      <c r="BG25" s="70">
        <v>1</v>
      </c>
      <c r="BH25" s="39">
        <v>0</v>
      </c>
      <c r="BI25" s="69">
        <v>1</v>
      </c>
      <c r="BJ25" s="70">
        <v>4</v>
      </c>
      <c r="BK25" s="4">
        <v>3</v>
      </c>
      <c r="BL25" s="4">
        <v>1</v>
      </c>
      <c r="BM25" s="4">
        <v>6</v>
      </c>
      <c r="BN25" s="32">
        <v>1</v>
      </c>
      <c r="BO25" s="50">
        <v>0.65600000000000003</v>
      </c>
      <c r="BP25" s="67">
        <v>6</v>
      </c>
      <c r="BQ25" s="68">
        <v>14</v>
      </c>
      <c r="BR25" s="4">
        <v>5</v>
      </c>
      <c r="BS25" s="69">
        <v>4</v>
      </c>
      <c r="BT25" s="70">
        <v>6</v>
      </c>
      <c r="BU25" s="39">
        <v>2.8820000000000001</v>
      </c>
      <c r="BV25" s="69">
        <v>3</v>
      </c>
      <c r="BW25" s="70">
        <v>4</v>
      </c>
      <c r="BX25" s="4">
        <v>13</v>
      </c>
      <c r="BY25" s="4">
        <v>5</v>
      </c>
      <c r="BZ25" s="4">
        <v>24</v>
      </c>
      <c r="CA25" s="32">
        <v>7</v>
      </c>
      <c r="CB25" s="50">
        <v>0.57299999999999995</v>
      </c>
      <c r="CC25" s="67">
        <v>7</v>
      </c>
      <c r="CD25" s="68">
        <v>19</v>
      </c>
      <c r="CE25" s="4">
        <v>9</v>
      </c>
      <c r="CF25" s="69">
        <v>5</v>
      </c>
      <c r="CG25" s="70">
        <v>17</v>
      </c>
      <c r="CH25" s="39">
        <v>-1.3520000000000001</v>
      </c>
      <c r="CI25" s="69">
        <v>7</v>
      </c>
      <c r="CJ25" s="70">
        <v>21</v>
      </c>
      <c r="CK25" s="4">
        <v>19</v>
      </c>
      <c r="CL25" s="4">
        <v>7</v>
      </c>
      <c r="CM25" s="4">
        <v>57</v>
      </c>
      <c r="CN25" s="32">
        <v>20</v>
      </c>
      <c r="CO25" s="307">
        <f t="shared" si="25"/>
        <v>0.59199999999999997</v>
      </c>
      <c r="CP25" s="294">
        <f>RANK(CO25,CO23:CO29,0)</f>
        <v>7</v>
      </c>
      <c r="CQ25" s="295">
        <f>RANK(CO25,(CO5:CO7,CO9:CO14,CO16:CO21,CO23:CO29),0)</f>
        <v>22</v>
      </c>
      <c r="CR25" s="248">
        <f t="shared" si="26"/>
        <v>54</v>
      </c>
      <c r="CS25" s="296">
        <f>RANK(CR25,CR23:CR29,0)</f>
        <v>7</v>
      </c>
      <c r="CT25" s="297">
        <f>RANK(CR25,(CR5:CR7,CR9:CR14,CR16:CR21,CR23:CR29),0)</f>
        <v>21</v>
      </c>
      <c r="CU25" s="272">
        <f t="shared" si="27"/>
        <v>2.1459999999999999</v>
      </c>
      <c r="CV25" s="298">
        <f>RANK(CU25,CU23:CU29,0)</f>
        <v>4</v>
      </c>
      <c r="CW25" s="299">
        <f>RANK(CU25,(CU5:CU7,CU9:CU14,CU16:CU21,CU23:CU29),0)</f>
        <v>6</v>
      </c>
      <c r="CX25" s="251">
        <f t="shared" si="28"/>
        <v>18</v>
      </c>
      <c r="CY25" s="251">
        <f>RANK(CX25,CX23:CX29,1)</f>
        <v>7</v>
      </c>
      <c r="CZ25" s="251">
        <f t="shared" si="29"/>
        <v>49</v>
      </c>
      <c r="DA25" s="252">
        <f>RANK(CZ25,(CZ5,CZ6,CZ7,CZ9,CZ10,CZ11,CZ18,CZ19,CZ12,CZ20,CZ13,CZ23,CZ24,CZ16,CZ25,CZ17,CZ26,CZ27,CZ21,CZ28,CZ29,CZ14),1)</f>
        <v>20</v>
      </c>
      <c r="DB25" s="3">
        <f t="shared" si="30"/>
        <v>0.23699999999999999</v>
      </c>
      <c r="DC25" s="4">
        <f>RANK(DB25,DB23:DB29,0)</f>
        <v>7</v>
      </c>
      <c r="DD25" s="13">
        <f t="shared" si="33"/>
        <v>16.2</v>
      </c>
      <c r="DE25" s="4">
        <f>RANK(DD25,DD23:DD29,0)</f>
        <v>7</v>
      </c>
      <c r="DF25" s="23">
        <f t="shared" si="31"/>
        <v>0.64400000000000002</v>
      </c>
      <c r="DG25" s="4">
        <f>RANK(DF25,DF23:DF29,0)</f>
        <v>4</v>
      </c>
      <c r="DH25" s="8">
        <f t="shared" si="32"/>
        <v>18</v>
      </c>
      <c r="DI25" s="6">
        <f>RANK(DH25,DH23:DH29,1)</f>
        <v>7</v>
      </c>
      <c r="DJ25" s="125" t="s">
        <v>98</v>
      </c>
    </row>
    <row r="26" spans="1:114" ht="15" customHeight="1" x14ac:dyDescent="0.25">
      <c r="A26" s="126" t="s">
        <v>60</v>
      </c>
      <c r="B26" s="111">
        <v>-0.95199999999999996</v>
      </c>
      <c r="C26" s="53">
        <v>6</v>
      </c>
      <c r="D26" s="46">
        <v>20</v>
      </c>
      <c r="E26" s="10">
        <v>10</v>
      </c>
      <c r="F26" s="59">
        <v>1</v>
      </c>
      <c r="G26" s="57">
        <v>1</v>
      </c>
      <c r="H26" s="42">
        <v>0</v>
      </c>
      <c r="I26" s="59">
        <v>2</v>
      </c>
      <c r="J26" s="57">
        <v>6</v>
      </c>
      <c r="K26" s="10">
        <v>9</v>
      </c>
      <c r="L26" s="10">
        <v>5</v>
      </c>
      <c r="M26" s="10">
        <v>27</v>
      </c>
      <c r="N26" s="33">
        <v>18</v>
      </c>
      <c r="O26" s="44">
        <v>0.63500000000000001</v>
      </c>
      <c r="P26" s="48">
        <v>4</v>
      </c>
      <c r="Q26" s="46">
        <v>13</v>
      </c>
      <c r="R26" s="10">
        <v>9</v>
      </c>
      <c r="S26" s="59">
        <v>2</v>
      </c>
      <c r="T26" s="57">
        <v>4</v>
      </c>
      <c r="U26" s="42">
        <v>0</v>
      </c>
      <c r="V26" s="59">
        <v>3</v>
      </c>
      <c r="W26" s="57">
        <v>11</v>
      </c>
      <c r="X26" s="10">
        <v>9</v>
      </c>
      <c r="Y26" s="10">
        <v>4</v>
      </c>
      <c r="Z26" s="10">
        <v>28</v>
      </c>
      <c r="AA26" s="33">
        <v>12</v>
      </c>
      <c r="AB26" s="44">
        <v>-6.7000000000000004E-2</v>
      </c>
      <c r="AC26" s="53">
        <v>4</v>
      </c>
      <c r="AD26" s="46">
        <v>13</v>
      </c>
      <c r="AE26" s="10">
        <v>8</v>
      </c>
      <c r="AF26" s="59">
        <v>3</v>
      </c>
      <c r="AG26" s="57">
        <v>7</v>
      </c>
      <c r="AH26" s="42">
        <v>0</v>
      </c>
      <c r="AI26" s="59">
        <v>1</v>
      </c>
      <c r="AJ26" s="57">
        <v>1</v>
      </c>
      <c r="AK26" s="10">
        <v>8</v>
      </c>
      <c r="AL26" s="10">
        <v>4</v>
      </c>
      <c r="AM26" s="10">
        <v>21</v>
      </c>
      <c r="AN26" s="33">
        <v>9</v>
      </c>
      <c r="AO26" s="44">
        <v>0.62</v>
      </c>
      <c r="AP26" s="53">
        <v>6</v>
      </c>
      <c r="AQ26" s="46">
        <v>17</v>
      </c>
      <c r="AR26" s="10">
        <v>9</v>
      </c>
      <c r="AS26" s="59">
        <v>5</v>
      </c>
      <c r="AT26" s="57">
        <v>13</v>
      </c>
      <c r="AU26" s="42">
        <v>5.0000000000000001E-3</v>
      </c>
      <c r="AV26" s="59">
        <v>3</v>
      </c>
      <c r="AW26" s="57">
        <v>9</v>
      </c>
      <c r="AX26" s="10">
        <v>14</v>
      </c>
      <c r="AY26" s="10">
        <v>6</v>
      </c>
      <c r="AZ26" s="10">
        <v>39</v>
      </c>
      <c r="BA26" s="33">
        <v>16</v>
      </c>
      <c r="BB26" s="44">
        <v>0</v>
      </c>
      <c r="BC26" s="53">
        <v>1</v>
      </c>
      <c r="BD26" s="46">
        <v>1</v>
      </c>
      <c r="BE26" s="10">
        <v>10</v>
      </c>
      <c r="BF26" s="59">
        <v>1</v>
      </c>
      <c r="BG26" s="57">
        <v>1</v>
      </c>
      <c r="BH26" s="42">
        <v>0</v>
      </c>
      <c r="BI26" s="59">
        <v>1</v>
      </c>
      <c r="BJ26" s="57">
        <v>4</v>
      </c>
      <c r="BK26" s="10">
        <v>3</v>
      </c>
      <c r="BL26" s="10">
        <v>1</v>
      </c>
      <c r="BM26" s="10">
        <v>6</v>
      </c>
      <c r="BN26" s="33">
        <v>1</v>
      </c>
      <c r="BO26" s="44">
        <v>0.67200000000000004</v>
      </c>
      <c r="BP26" s="53">
        <v>4</v>
      </c>
      <c r="BQ26" s="46">
        <v>9</v>
      </c>
      <c r="BR26" s="10">
        <v>6</v>
      </c>
      <c r="BS26" s="59">
        <v>2</v>
      </c>
      <c r="BT26" s="57">
        <v>3</v>
      </c>
      <c r="BU26" s="42">
        <v>1.8620000000000001</v>
      </c>
      <c r="BV26" s="59">
        <v>5</v>
      </c>
      <c r="BW26" s="57">
        <v>8</v>
      </c>
      <c r="BX26" s="10">
        <v>11</v>
      </c>
      <c r="BY26" s="10">
        <v>3</v>
      </c>
      <c r="BZ26" s="10">
        <v>20</v>
      </c>
      <c r="CA26" s="33">
        <v>5</v>
      </c>
      <c r="CB26" s="44">
        <v>0.60499999999999998</v>
      </c>
      <c r="CC26" s="53">
        <v>4</v>
      </c>
      <c r="CD26" s="46">
        <v>12</v>
      </c>
      <c r="CE26" s="10">
        <v>10</v>
      </c>
      <c r="CF26" s="59">
        <v>1</v>
      </c>
      <c r="CG26" s="57">
        <v>1</v>
      </c>
      <c r="CH26" s="42">
        <v>-5.0000000000000001E-3</v>
      </c>
      <c r="CI26" s="59">
        <v>4</v>
      </c>
      <c r="CJ26" s="57">
        <v>16</v>
      </c>
      <c r="CK26" s="10">
        <v>9</v>
      </c>
      <c r="CL26" s="10">
        <v>4</v>
      </c>
      <c r="CM26" s="10">
        <v>29</v>
      </c>
      <c r="CN26" s="33">
        <v>15</v>
      </c>
      <c r="CO26" s="307">
        <f t="shared" si="25"/>
        <v>1.5129999999999999</v>
      </c>
      <c r="CP26" s="274">
        <f>RANK(CO26,CO23:CO29,0)</f>
        <v>6</v>
      </c>
      <c r="CQ26" s="260">
        <f>RANK(CO26,(CO5:CO7,CO9:CO14,CO16:CO21,CO23:CO29),0)</f>
        <v>17</v>
      </c>
      <c r="CR26" s="254">
        <f t="shared" si="26"/>
        <v>62</v>
      </c>
      <c r="CS26" s="278">
        <f>RANK(CR26,CR23:CR29,0)</f>
        <v>4</v>
      </c>
      <c r="CT26" s="276">
        <f>RANK(CR26,(CR5:CR7,CR9:CR14,CR16:CR21,CR23:CR29),0)</f>
        <v>4</v>
      </c>
      <c r="CU26" s="275">
        <f t="shared" si="27"/>
        <v>1.8620000000000001</v>
      </c>
      <c r="CV26" s="277">
        <f>RANK(CU26,CU23:CU29,0)</f>
        <v>5</v>
      </c>
      <c r="CW26" s="279">
        <f>RANK(CU26,(CU5:CU7,CU9:CU14,CU16:CU21,CU23:CU29),0)</f>
        <v>7</v>
      </c>
      <c r="CX26" s="257">
        <f t="shared" si="28"/>
        <v>15</v>
      </c>
      <c r="CY26" s="257">
        <f>RANK(CX26,CX23:CX29,1)</f>
        <v>4</v>
      </c>
      <c r="CZ26" s="257">
        <f t="shared" si="29"/>
        <v>28</v>
      </c>
      <c r="DA26" s="258">
        <f>RANK(CZ26,(CZ5,CZ6,CZ7,CZ9,CZ10,CZ11,CZ18,CZ19,CZ12,CZ20,CZ13,CZ23,CZ24,CZ16,CZ25,CZ17,CZ26,CZ27,CZ21,CZ28,CZ29,CZ14),1)</f>
        <v>8</v>
      </c>
      <c r="DB26" s="9">
        <f t="shared" si="30"/>
        <v>0.60499999999999998</v>
      </c>
      <c r="DC26" s="10">
        <f>RANK(DB26,DB23:DB29,0)</f>
        <v>6</v>
      </c>
      <c r="DD26" s="5">
        <f t="shared" si="33"/>
        <v>18.600000000000001</v>
      </c>
      <c r="DE26" s="10">
        <f>RANK(DD26,DD23:DD29,0)</f>
        <v>4</v>
      </c>
      <c r="DF26" s="24">
        <f t="shared" si="31"/>
        <v>0.55900000000000005</v>
      </c>
      <c r="DG26" s="10">
        <f>RANK(DF26,DF23:DF29,0)</f>
        <v>5</v>
      </c>
      <c r="DH26" s="10">
        <f t="shared" si="32"/>
        <v>15</v>
      </c>
      <c r="DI26" s="12">
        <f>RANK(DH26,DH23:DH29,1)</f>
        <v>4</v>
      </c>
      <c r="DJ26" s="126" t="s">
        <v>60</v>
      </c>
    </row>
    <row r="27" spans="1:114" ht="15" customHeight="1" x14ac:dyDescent="0.25">
      <c r="A27" s="125" t="s">
        <v>61</v>
      </c>
      <c r="B27" s="112">
        <v>0</v>
      </c>
      <c r="C27" s="48">
        <v>1</v>
      </c>
      <c r="D27" s="49">
        <v>1</v>
      </c>
      <c r="E27" s="15">
        <v>10</v>
      </c>
      <c r="F27" s="60">
        <v>1</v>
      </c>
      <c r="G27" s="61">
        <v>1</v>
      </c>
      <c r="H27" s="40">
        <v>0</v>
      </c>
      <c r="I27" s="60">
        <v>2</v>
      </c>
      <c r="J27" s="61">
        <v>6</v>
      </c>
      <c r="K27" s="15">
        <v>4</v>
      </c>
      <c r="L27" s="15">
        <v>1</v>
      </c>
      <c r="M27" s="15">
        <v>8</v>
      </c>
      <c r="N27" s="34">
        <v>1</v>
      </c>
      <c r="O27" s="47">
        <v>0.64600000000000002</v>
      </c>
      <c r="P27" s="48">
        <v>1</v>
      </c>
      <c r="Q27" s="49">
        <v>1</v>
      </c>
      <c r="R27" s="15">
        <v>9</v>
      </c>
      <c r="S27" s="60">
        <v>2</v>
      </c>
      <c r="T27" s="61">
        <v>4</v>
      </c>
      <c r="U27" s="40">
        <v>0.33700000000000002</v>
      </c>
      <c r="V27" s="60">
        <v>1</v>
      </c>
      <c r="W27" s="61">
        <v>1</v>
      </c>
      <c r="X27" s="15">
        <v>4</v>
      </c>
      <c r="Y27" s="15">
        <v>1</v>
      </c>
      <c r="Z27" s="15">
        <v>6</v>
      </c>
      <c r="AA27" s="34">
        <v>1</v>
      </c>
      <c r="AB27" s="47">
        <v>-5.3999999999999999E-2</v>
      </c>
      <c r="AC27" s="48">
        <v>3</v>
      </c>
      <c r="AD27" s="49">
        <v>10</v>
      </c>
      <c r="AE27" s="15">
        <v>9</v>
      </c>
      <c r="AF27" s="60">
        <v>1</v>
      </c>
      <c r="AG27" s="61">
        <v>2</v>
      </c>
      <c r="AH27" s="40">
        <v>0</v>
      </c>
      <c r="AI27" s="60">
        <v>1</v>
      </c>
      <c r="AJ27" s="61">
        <v>1</v>
      </c>
      <c r="AK27" s="15">
        <v>5</v>
      </c>
      <c r="AL27" s="15">
        <v>2</v>
      </c>
      <c r="AM27" s="15">
        <v>13</v>
      </c>
      <c r="AN27" s="34">
        <v>6</v>
      </c>
      <c r="AO27" s="47">
        <v>0.63500000000000001</v>
      </c>
      <c r="AP27" s="48">
        <v>4</v>
      </c>
      <c r="AQ27" s="49">
        <v>6</v>
      </c>
      <c r="AR27" s="15">
        <v>10</v>
      </c>
      <c r="AS27" s="60">
        <v>1</v>
      </c>
      <c r="AT27" s="61">
        <v>1</v>
      </c>
      <c r="AU27" s="40">
        <v>0.11600000000000001</v>
      </c>
      <c r="AV27" s="60">
        <v>2</v>
      </c>
      <c r="AW27" s="61">
        <v>7</v>
      </c>
      <c r="AX27" s="15">
        <v>7</v>
      </c>
      <c r="AY27" s="15">
        <v>2</v>
      </c>
      <c r="AZ27" s="15">
        <v>14</v>
      </c>
      <c r="BA27" s="34">
        <v>4</v>
      </c>
      <c r="BB27" s="47">
        <v>0</v>
      </c>
      <c r="BC27" s="48">
        <v>1</v>
      </c>
      <c r="BD27" s="49">
        <v>1</v>
      </c>
      <c r="BE27" s="15">
        <v>10</v>
      </c>
      <c r="BF27" s="60">
        <v>1</v>
      </c>
      <c r="BG27" s="61">
        <v>1</v>
      </c>
      <c r="BH27" s="40">
        <v>0</v>
      </c>
      <c r="BI27" s="60">
        <v>1</v>
      </c>
      <c r="BJ27" s="61">
        <v>4</v>
      </c>
      <c r="BK27" s="15">
        <v>3</v>
      </c>
      <c r="BL27" s="15">
        <v>1</v>
      </c>
      <c r="BM27" s="15">
        <v>6</v>
      </c>
      <c r="BN27" s="34">
        <v>1</v>
      </c>
      <c r="BO27" s="47">
        <v>0.71899999999999997</v>
      </c>
      <c r="BP27" s="48">
        <v>2</v>
      </c>
      <c r="BQ27" s="49">
        <v>2</v>
      </c>
      <c r="BR27" s="15">
        <v>6</v>
      </c>
      <c r="BS27" s="60">
        <v>2</v>
      </c>
      <c r="BT27" s="61">
        <v>3</v>
      </c>
      <c r="BU27" s="40">
        <v>3.95</v>
      </c>
      <c r="BV27" s="60">
        <v>2</v>
      </c>
      <c r="BW27" s="61">
        <v>3</v>
      </c>
      <c r="BX27" s="15">
        <v>6</v>
      </c>
      <c r="BY27" s="15">
        <v>2</v>
      </c>
      <c r="BZ27" s="15">
        <v>8</v>
      </c>
      <c r="CA27" s="34">
        <v>2</v>
      </c>
      <c r="CB27" s="47">
        <v>0.58599999999999997</v>
      </c>
      <c r="CC27" s="48">
        <v>5</v>
      </c>
      <c r="CD27" s="49">
        <v>17</v>
      </c>
      <c r="CE27" s="15">
        <v>9</v>
      </c>
      <c r="CF27" s="60">
        <v>5</v>
      </c>
      <c r="CG27" s="61">
        <v>17</v>
      </c>
      <c r="CH27" s="40">
        <v>-0.86199999999999999</v>
      </c>
      <c r="CI27" s="60">
        <v>5</v>
      </c>
      <c r="CJ27" s="61">
        <v>19</v>
      </c>
      <c r="CK27" s="15">
        <v>15</v>
      </c>
      <c r="CL27" s="15">
        <v>5</v>
      </c>
      <c r="CM27" s="15">
        <v>53</v>
      </c>
      <c r="CN27" s="34">
        <v>18</v>
      </c>
      <c r="CO27" s="307">
        <f t="shared" si="25"/>
        <v>2.532</v>
      </c>
      <c r="CP27" s="263">
        <f>RANK(CO27,CO23:CO29,0)</f>
        <v>1</v>
      </c>
      <c r="CQ27" s="264">
        <f>RANK(CO27,(CO5:CO7,CO9:CO14,CO16:CO21,CO23:CO29),0)</f>
        <v>1</v>
      </c>
      <c r="CR27" s="316">
        <f t="shared" si="26"/>
        <v>63</v>
      </c>
      <c r="CS27" s="280">
        <f>RANK(CR27,CR23:CR29,0)</f>
        <v>2</v>
      </c>
      <c r="CT27" s="281">
        <f>RANK(CR27,(CR5:CR7,CR9:CR14,CR16:CR21,CR23:CR29),0)</f>
        <v>2</v>
      </c>
      <c r="CU27" s="249">
        <f t="shared" si="27"/>
        <v>3.5409999999999999</v>
      </c>
      <c r="CV27" s="282">
        <f>RANK(CU27,CU23:CU29,0)</f>
        <v>2</v>
      </c>
      <c r="CW27" s="283">
        <f>RANK(CU27,(CU5:CU7,CU9:CU14,CU16:CU21,CU23:CU29),0)</f>
        <v>3</v>
      </c>
      <c r="CX27" s="267">
        <f t="shared" si="28"/>
        <v>5</v>
      </c>
      <c r="CY27" s="267">
        <f>RANK(CX27,CX23:CX29,1)</f>
        <v>2</v>
      </c>
      <c r="CZ27" s="267">
        <f t="shared" si="29"/>
        <v>6</v>
      </c>
      <c r="DA27" s="268">
        <f>RANK(CZ27,(CZ5,CZ6,CZ7,CZ9,CZ10,CZ11,CZ18,CZ19,CZ12,CZ20,CZ13,CZ23,CZ24,CZ16,CZ25,CZ17,CZ26,CZ27,CZ21,CZ28,CZ29,CZ14),1)</f>
        <v>2</v>
      </c>
      <c r="DB27" s="14">
        <f t="shared" si="30"/>
        <v>1.0129999999999999</v>
      </c>
      <c r="DC27" s="15">
        <f>RANK(DB27,DB23:DB29,0)</f>
        <v>1</v>
      </c>
      <c r="DD27" s="7">
        <f t="shared" si="33"/>
        <v>18.899999999999999</v>
      </c>
      <c r="DE27" s="15">
        <f>RANK(DD27,DD23:DD29,0)</f>
        <v>2</v>
      </c>
      <c r="DF27" s="25">
        <f t="shared" si="31"/>
        <v>1.0620000000000001</v>
      </c>
      <c r="DG27" s="15">
        <f>RANK(DF27,DF23:DF29,0)</f>
        <v>2</v>
      </c>
      <c r="DH27" s="16">
        <f t="shared" si="32"/>
        <v>5</v>
      </c>
      <c r="DI27" s="17">
        <f>RANK(DH27,DH23:DH29,1)</f>
        <v>2</v>
      </c>
      <c r="DJ27" s="125" t="s">
        <v>61</v>
      </c>
    </row>
    <row r="28" spans="1:114" ht="15" customHeight="1" x14ac:dyDescent="0.25">
      <c r="A28" s="130" t="s">
        <v>66</v>
      </c>
      <c r="B28" s="113">
        <v>-0.33300000000000002</v>
      </c>
      <c r="C28" s="67">
        <v>4</v>
      </c>
      <c r="D28" s="68">
        <v>13</v>
      </c>
      <c r="E28" s="4">
        <v>10</v>
      </c>
      <c r="F28" s="69">
        <v>1</v>
      </c>
      <c r="G28" s="70">
        <v>1</v>
      </c>
      <c r="H28" s="39">
        <v>0</v>
      </c>
      <c r="I28" s="69">
        <v>2</v>
      </c>
      <c r="J28" s="70">
        <v>6</v>
      </c>
      <c r="K28" s="4">
        <v>7</v>
      </c>
      <c r="L28" s="4">
        <v>3</v>
      </c>
      <c r="M28" s="4">
        <v>20</v>
      </c>
      <c r="N28" s="32">
        <v>10</v>
      </c>
      <c r="O28" s="50">
        <v>0.63200000000000001</v>
      </c>
      <c r="P28" s="48">
        <v>6</v>
      </c>
      <c r="Q28" s="68">
        <v>21</v>
      </c>
      <c r="R28" s="4">
        <v>8</v>
      </c>
      <c r="S28" s="69">
        <v>7</v>
      </c>
      <c r="T28" s="70">
        <v>18</v>
      </c>
      <c r="U28" s="39">
        <v>-8.2000000000000003E-2</v>
      </c>
      <c r="V28" s="69">
        <v>6</v>
      </c>
      <c r="W28" s="70">
        <v>18</v>
      </c>
      <c r="X28" s="4">
        <v>19</v>
      </c>
      <c r="Y28" s="4">
        <v>7</v>
      </c>
      <c r="Z28" s="4">
        <v>57</v>
      </c>
      <c r="AA28" s="32">
        <v>22</v>
      </c>
      <c r="AB28" s="50">
        <v>-7.2999999999999995E-2</v>
      </c>
      <c r="AC28" s="67">
        <v>5</v>
      </c>
      <c r="AD28" s="68">
        <v>14</v>
      </c>
      <c r="AE28" s="4">
        <v>8</v>
      </c>
      <c r="AF28" s="69">
        <v>3</v>
      </c>
      <c r="AG28" s="70">
        <v>7</v>
      </c>
      <c r="AH28" s="39">
        <v>-2.0019999999999998</v>
      </c>
      <c r="AI28" s="69">
        <v>7</v>
      </c>
      <c r="AJ28" s="70">
        <v>19</v>
      </c>
      <c r="AK28" s="4">
        <v>15</v>
      </c>
      <c r="AL28" s="4">
        <v>6</v>
      </c>
      <c r="AM28" s="4">
        <v>40</v>
      </c>
      <c r="AN28" s="32">
        <v>17</v>
      </c>
      <c r="AO28" s="50">
        <v>0.624</v>
      </c>
      <c r="AP28" s="67">
        <v>5</v>
      </c>
      <c r="AQ28" s="68">
        <v>11</v>
      </c>
      <c r="AR28" s="4">
        <v>10</v>
      </c>
      <c r="AS28" s="69">
        <v>1</v>
      </c>
      <c r="AT28" s="70">
        <v>1</v>
      </c>
      <c r="AU28" s="39">
        <v>-0.53300000000000003</v>
      </c>
      <c r="AV28" s="69">
        <v>7</v>
      </c>
      <c r="AW28" s="70">
        <v>21</v>
      </c>
      <c r="AX28" s="4">
        <v>13</v>
      </c>
      <c r="AY28" s="4">
        <v>5</v>
      </c>
      <c r="AZ28" s="4">
        <v>33</v>
      </c>
      <c r="BA28" s="32">
        <v>13</v>
      </c>
      <c r="BB28" s="50">
        <v>0</v>
      </c>
      <c r="BC28" s="67">
        <v>1</v>
      </c>
      <c r="BD28" s="68">
        <v>1</v>
      </c>
      <c r="BE28" s="4">
        <v>10</v>
      </c>
      <c r="BF28" s="69">
        <v>1</v>
      </c>
      <c r="BG28" s="70">
        <v>1</v>
      </c>
      <c r="BH28" s="39">
        <v>0</v>
      </c>
      <c r="BI28" s="69">
        <v>1</v>
      </c>
      <c r="BJ28" s="70">
        <v>4</v>
      </c>
      <c r="BK28" s="4">
        <v>3</v>
      </c>
      <c r="BL28" s="4">
        <v>1</v>
      </c>
      <c r="BM28" s="4">
        <v>6</v>
      </c>
      <c r="BN28" s="32">
        <v>1</v>
      </c>
      <c r="BO28" s="50">
        <v>0.69399999999999995</v>
      </c>
      <c r="BP28" s="67">
        <v>3</v>
      </c>
      <c r="BQ28" s="68">
        <v>5</v>
      </c>
      <c r="BR28" s="4">
        <v>5</v>
      </c>
      <c r="BS28" s="69">
        <v>4</v>
      </c>
      <c r="BT28" s="70">
        <v>6</v>
      </c>
      <c r="BU28" s="39">
        <v>2.407</v>
      </c>
      <c r="BV28" s="69">
        <v>4</v>
      </c>
      <c r="BW28" s="70">
        <v>7</v>
      </c>
      <c r="BX28" s="4">
        <v>11</v>
      </c>
      <c r="BY28" s="4">
        <v>3</v>
      </c>
      <c r="BZ28" s="4">
        <v>18</v>
      </c>
      <c r="CA28" s="32">
        <v>4</v>
      </c>
      <c r="CB28" s="50">
        <v>0.58599999999999997</v>
      </c>
      <c r="CC28" s="67">
        <v>5</v>
      </c>
      <c r="CD28" s="68">
        <v>17</v>
      </c>
      <c r="CE28" s="4">
        <v>9</v>
      </c>
      <c r="CF28" s="69">
        <v>5</v>
      </c>
      <c r="CG28" s="70">
        <v>17</v>
      </c>
      <c r="CH28" s="39">
        <v>-1.07</v>
      </c>
      <c r="CI28" s="69">
        <v>6</v>
      </c>
      <c r="CJ28" s="70">
        <v>20</v>
      </c>
      <c r="CK28" s="4">
        <v>16</v>
      </c>
      <c r="CL28" s="4">
        <v>6</v>
      </c>
      <c r="CM28" s="4">
        <v>54</v>
      </c>
      <c r="CN28" s="32">
        <v>19</v>
      </c>
      <c r="CO28" s="307">
        <f t="shared" si="25"/>
        <v>2.13</v>
      </c>
      <c r="CP28" s="294">
        <f>RANK(CO28,CO23:CO29,0)</f>
        <v>4</v>
      </c>
      <c r="CQ28" s="295">
        <f>RANK(CO28,(CO5:CO7,CO9:CO14,CO16:CO21,CO23:CO29),0)</f>
        <v>11</v>
      </c>
      <c r="CR28" s="248">
        <f t="shared" si="26"/>
        <v>60</v>
      </c>
      <c r="CS28" s="296">
        <f>RANK(CR28,CR23:CR29,0)</f>
        <v>6</v>
      </c>
      <c r="CT28" s="297">
        <f>RANK(CR28,(CR5:CR7,CR9:CR14,CR16:CR21,CR23:CR29),0)</f>
        <v>11</v>
      </c>
      <c r="CU28" s="272">
        <f t="shared" si="27"/>
        <v>-1.28</v>
      </c>
      <c r="CV28" s="298">
        <f>RANK(CU28,CU23:CU29,0)</f>
        <v>7</v>
      </c>
      <c r="CW28" s="299">
        <f>RANK(CU28,(CU5:CU7,CU9:CU14,CU16:CU21,CU23:CU29),0)</f>
        <v>20</v>
      </c>
      <c r="CX28" s="251">
        <f t="shared" si="28"/>
        <v>17</v>
      </c>
      <c r="CY28" s="251">
        <f>RANK(CX28,CX23:CX29,1)</f>
        <v>6</v>
      </c>
      <c r="CZ28" s="251">
        <f t="shared" si="29"/>
        <v>42</v>
      </c>
      <c r="DA28" s="252">
        <f>RANK(CZ28,(CZ5,CZ6,CZ7,CZ9,CZ10,CZ11,CZ18,CZ19,CZ12,CZ20,CZ13,CZ23,CZ24,CZ16,CZ25,CZ17,CZ26,CZ27,CZ21,CZ28,CZ29,CZ14),1)</f>
        <v>16</v>
      </c>
      <c r="DB28" s="3">
        <f t="shared" si="30"/>
        <v>0.85199999999999998</v>
      </c>
      <c r="DC28" s="4">
        <f>RANK(DB28,DB23:DB29,0)</f>
        <v>4</v>
      </c>
      <c r="DD28" s="13">
        <f t="shared" si="33"/>
        <v>18</v>
      </c>
      <c r="DE28" s="4">
        <f>RANK(DD28,DD23:DD29,0)</f>
        <v>6</v>
      </c>
      <c r="DF28" s="23">
        <f t="shared" si="31"/>
        <v>-0.38400000000000001</v>
      </c>
      <c r="DG28" s="4">
        <f>RANK(DF28,DF23:DF29,0)</f>
        <v>7</v>
      </c>
      <c r="DH28" s="8">
        <f t="shared" si="32"/>
        <v>17</v>
      </c>
      <c r="DI28" s="6">
        <f>RANK(DH28,DH23:DH29,1)</f>
        <v>6</v>
      </c>
      <c r="DJ28" s="130" t="s">
        <v>66</v>
      </c>
    </row>
    <row r="29" spans="1:114" ht="15" customHeight="1" thickBot="1" x14ac:dyDescent="0.3">
      <c r="A29" s="127" t="s">
        <v>63</v>
      </c>
      <c r="B29" s="113">
        <v>-0.503</v>
      </c>
      <c r="C29" s="67">
        <v>5</v>
      </c>
      <c r="D29" s="68">
        <v>19</v>
      </c>
      <c r="E29" s="4">
        <v>10</v>
      </c>
      <c r="F29" s="69">
        <v>1</v>
      </c>
      <c r="G29" s="70">
        <v>1</v>
      </c>
      <c r="H29" s="39">
        <v>0</v>
      </c>
      <c r="I29" s="69">
        <v>2</v>
      </c>
      <c r="J29" s="70">
        <v>6</v>
      </c>
      <c r="K29" s="4">
        <v>8</v>
      </c>
      <c r="L29" s="4">
        <v>4</v>
      </c>
      <c r="M29" s="4">
        <v>26</v>
      </c>
      <c r="N29" s="32">
        <v>15</v>
      </c>
      <c r="O29" s="50">
        <v>0.63500000000000001</v>
      </c>
      <c r="P29" s="67">
        <v>4</v>
      </c>
      <c r="Q29" s="68">
        <v>13</v>
      </c>
      <c r="R29" s="4">
        <v>9</v>
      </c>
      <c r="S29" s="69">
        <v>2</v>
      </c>
      <c r="T29" s="70">
        <v>4</v>
      </c>
      <c r="U29" s="39">
        <v>0</v>
      </c>
      <c r="V29" s="69">
        <v>3</v>
      </c>
      <c r="W29" s="70">
        <v>11</v>
      </c>
      <c r="X29" s="4">
        <v>9</v>
      </c>
      <c r="Y29" s="4">
        <v>4</v>
      </c>
      <c r="Z29" s="4">
        <v>28</v>
      </c>
      <c r="AA29" s="32">
        <v>12</v>
      </c>
      <c r="AB29" s="50">
        <v>-0.08</v>
      </c>
      <c r="AC29" s="67">
        <v>7</v>
      </c>
      <c r="AD29" s="68">
        <v>17</v>
      </c>
      <c r="AE29" s="4">
        <v>8</v>
      </c>
      <c r="AF29" s="69">
        <v>3</v>
      </c>
      <c r="AG29" s="70">
        <v>7</v>
      </c>
      <c r="AH29" s="39">
        <v>-1.002</v>
      </c>
      <c r="AI29" s="69">
        <v>6</v>
      </c>
      <c r="AJ29" s="70">
        <v>17</v>
      </c>
      <c r="AK29" s="4">
        <v>16</v>
      </c>
      <c r="AL29" s="4">
        <v>7</v>
      </c>
      <c r="AM29" s="4">
        <v>41</v>
      </c>
      <c r="AN29" s="32">
        <v>19</v>
      </c>
      <c r="AO29" s="50">
        <v>0.64200000000000002</v>
      </c>
      <c r="AP29" s="67">
        <v>2</v>
      </c>
      <c r="AQ29" s="68">
        <v>2</v>
      </c>
      <c r="AR29" s="4">
        <v>10</v>
      </c>
      <c r="AS29" s="69">
        <v>1</v>
      </c>
      <c r="AT29" s="70">
        <v>1</v>
      </c>
      <c r="AU29" s="39">
        <v>0.154</v>
      </c>
      <c r="AV29" s="69">
        <v>1</v>
      </c>
      <c r="AW29" s="70">
        <v>6</v>
      </c>
      <c r="AX29" s="4">
        <v>4</v>
      </c>
      <c r="AY29" s="4">
        <v>1</v>
      </c>
      <c r="AZ29" s="4">
        <v>9</v>
      </c>
      <c r="BA29" s="32">
        <v>3</v>
      </c>
      <c r="BB29" s="50">
        <v>0</v>
      </c>
      <c r="BC29" s="67">
        <v>1</v>
      </c>
      <c r="BD29" s="68">
        <v>1</v>
      </c>
      <c r="BE29" s="4">
        <v>10</v>
      </c>
      <c r="BF29" s="69">
        <v>1</v>
      </c>
      <c r="BG29" s="70">
        <v>1</v>
      </c>
      <c r="BH29" s="39">
        <v>0</v>
      </c>
      <c r="BI29" s="69">
        <v>1</v>
      </c>
      <c r="BJ29" s="70">
        <v>4</v>
      </c>
      <c r="BK29" s="4">
        <v>3</v>
      </c>
      <c r="BL29" s="4">
        <v>1</v>
      </c>
      <c r="BM29" s="4">
        <v>6</v>
      </c>
      <c r="BN29" s="32">
        <v>1</v>
      </c>
      <c r="BO29" s="50">
        <v>0.65</v>
      </c>
      <c r="BP29" s="67">
        <v>7</v>
      </c>
      <c r="BQ29" s="68">
        <v>17</v>
      </c>
      <c r="BR29" s="4">
        <v>5</v>
      </c>
      <c r="BS29" s="69">
        <v>4</v>
      </c>
      <c r="BT29" s="70">
        <v>6</v>
      </c>
      <c r="BU29" s="39">
        <v>0</v>
      </c>
      <c r="BV29" s="69">
        <v>7</v>
      </c>
      <c r="BW29" s="70">
        <v>17</v>
      </c>
      <c r="BX29" s="4">
        <v>18</v>
      </c>
      <c r="BY29" s="4">
        <v>7</v>
      </c>
      <c r="BZ29" s="4">
        <v>40</v>
      </c>
      <c r="CA29" s="32">
        <v>18</v>
      </c>
      <c r="CB29" s="50">
        <v>0.61199999999999999</v>
      </c>
      <c r="CC29" s="67">
        <v>3</v>
      </c>
      <c r="CD29" s="68">
        <v>10</v>
      </c>
      <c r="CE29" s="4">
        <v>10</v>
      </c>
      <c r="CF29" s="69">
        <v>1</v>
      </c>
      <c r="CG29" s="70">
        <v>1</v>
      </c>
      <c r="CH29" s="39">
        <v>0.55300000000000005</v>
      </c>
      <c r="CI29" s="69">
        <v>3</v>
      </c>
      <c r="CJ29" s="70">
        <v>6</v>
      </c>
      <c r="CK29" s="4">
        <v>7</v>
      </c>
      <c r="CL29" s="4">
        <v>3</v>
      </c>
      <c r="CM29" s="4">
        <v>17</v>
      </c>
      <c r="CN29" s="32">
        <v>8</v>
      </c>
      <c r="CO29" s="307">
        <f t="shared" si="25"/>
        <v>1.956</v>
      </c>
      <c r="CP29" s="274">
        <f>RANK(CO29,CO23:CO29,0)</f>
        <v>5</v>
      </c>
      <c r="CQ29" s="260">
        <f>RANK(CO29,(CO5:CO7,CO9:CO14,CO16:CO21,CO23:CO29),0)</f>
        <v>15</v>
      </c>
      <c r="CR29" s="254">
        <f t="shared" si="26"/>
        <v>62</v>
      </c>
      <c r="CS29" s="278">
        <f>RANK(CR29,CR23:CR29,0)</f>
        <v>4</v>
      </c>
      <c r="CT29" s="276">
        <f>RANK(CR29,(CR5:CR7,CR9:CR14,CR16:CR21,CR23:CR29),0)</f>
        <v>4</v>
      </c>
      <c r="CU29" s="275">
        <f t="shared" si="27"/>
        <v>-0.29499999999999998</v>
      </c>
      <c r="CV29" s="277">
        <f>RANK(CU29,CU23:CU29,0)</f>
        <v>6</v>
      </c>
      <c r="CW29" s="279">
        <f>RANK(CU29,(CU5:CU7,CU9:CU14,CU16:CU21,CU23:CU29),0)</f>
        <v>17</v>
      </c>
      <c r="CX29" s="257">
        <f t="shared" si="28"/>
        <v>15</v>
      </c>
      <c r="CY29" s="257">
        <f>RANK(CX29,CX23:CX29,1)</f>
        <v>4</v>
      </c>
      <c r="CZ29" s="257">
        <f t="shared" si="29"/>
        <v>36</v>
      </c>
      <c r="DA29" s="258">
        <f>RANK(CZ29,(CZ5,CZ6,CZ7,CZ9,CZ10,CZ11,CZ18,CZ19,CZ12,CZ20,CZ13,CZ23,CZ24,CZ16,CZ25,CZ17,CZ26,CZ27,CZ21,CZ28,CZ29,CZ14),1)</f>
        <v>13</v>
      </c>
      <c r="DB29" s="3">
        <f t="shared" si="30"/>
        <v>0.78200000000000003</v>
      </c>
      <c r="DC29" s="4">
        <f>RANK(DB29,DB23:DB29,0)</f>
        <v>5</v>
      </c>
      <c r="DD29" s="13">
        <f t="shared" si="33"/>
        <v>18.600000000000001</v>
      </c>
      <c r="DE29" s="4">
        <f>RANK(DD29,DD23:DD29,0)</f>
        <v>4</v>
      </c>
      <c r="DF29" s="23">
        <f>CU29*3/10</f>
        <v>-8.8999999999999996E-2</v>
      </c>
      <c r="DG29" s="4">
        <f>RANK(DF29,DF23:DF29,0)</f>
        <v>6</v>
      </c>
      <c r="DH29" s="8">
        <f t="shared" si="32"/>
        <v>15</v>
      </c>
      <c r="DI29" s="6">
        <f>RANK(DH29,DH23:DH29,1)</f>
        <v>4</v>
      </c>
      <c r="DJ29" s="127" t="s">
        <v>63</v>
      </c>
    </row>
    <row r="30" spans="1:114" ht="15" customHeight="1" thickBot="1" x14ac:dyDescent="0.3">
      <c r="A30" s="230" t="s">
        <v>1</v>
      </c>
      <c r="B30" s="375" t="s">
        <v>73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6"/>
      <c r="O30" s="377" t="s">
        <v>73</v>
      </c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6"/>
      <c r="AB30" s="377" t="s">
        <v>73</v>
      </c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6"/>
      <c r="AO30" s="377" t="s">
        <v>73</v>
      </c>
      <c r="AP30" s="375"/>
      <c r="AQ30" s="375"/>
      <c r="AR30" s="375"/>
      <c r="AS30" s="375"/>
      <c r="AT30" s="375"/>
      <c r="AU30" s="375"/>
      <c r="AV30" s="375"/>
      <c r="AW30" s="375"/>
      <c r="AX30" s="375"/>
      <c r="AY30" s="375"/>
      <c r="AZ30" s="375"/>
      <c r="BA30" s="376"/>
      <c r="BB30" s="377" t="s">
        <v>73</v>
      </c>
      <c r="BC30" s="375"/>
      <c r="BD30" s="375"/>
      <c r="BE30" s="375"/>
      <c r="BF30" s="375"/>
      <c r="BG30" s="375"/>
      <c r="BH30" s="375"/>
      <c r="BI30" s="375"/>
      <c r="BJ30" s="375"/>
      <c r="BK30" s="375"/>
      <c r="BL30" s="375"/>
      <c r="BM30" s="375"/>
      <c r="BN30" s="376"/>
      <c r="BO30" s="377" t="s">
        <v>73</v>
      </c>
      <c r="BP30" s="375"/>
      <c r="BQ30" s="375"/>
      <c r="BR30" s="375"/>
      <c r="BS30" s="375"/>
      <c r="BT30" s="375"/>
      <c r="BU30" s="375"/>
      <c r="BV30" s="375"/>
      <c r="BW30" s="375"/>
      <c r="BX30" s="375"/>
      <c r="BY30" s="375"/>
      <c r="BZ30" s="375"/>
      <c r="CA30" s="376"/>
      <c r="CB30" s="377" t="s">
        <v>73</v>
      </c>
      <c r="CC30" s="375"/>
      <c r="CD30" s="375"/>
      <c r="CE30" s="375"/>
      <c r="CF30" s="375"/>
      <c r="CG30" s="375"/>
      <c r="CH30" s="375"/>
      <c r="CI30" s="375"/>
      <c r="CJ30" s="375"/>
      <c r="CK30" s="375"/>
      <c r="CL30" s="375"/>
      <c r="CM30" s="375"/>
      <c r="CN30" s="376"/>
      <c r="CO30" s="377" t="s">
        <v>73</v>
      </c>
      <c r="CP30" s="375"/>
      <c r="CQ30" s="375"/>
      <c r="CR30" s="375"/>
      <c r="CS30" s="375"/>
      <c r="CT30" s="375"/>
      <c r="CU30" s="375"/>
      <c r="CV30" s="375"/>
      <c r="CW30" s="375"/>
      <c r="CX30" s="375"/>
      <c r="CY30" s="375"/>
      <c r="CZ30" s="375"/>
      <c r="DA30" s="375"/>
      <c r="DB30" s="375"/>
      <c r="DC30" s="375"/>
      <c r="DD30" s="375"/>
      <c r="DE30" s="375"/>
      <c r="DF30" s="375"/>
      <c r="DG30" s="375"/>
      <c r="DH30" s="375"/>
      <c r="DI30" s="376"/>
      <c r="DJ30" s="230" t="s">
        <v>1</v>
      </c>
    </row>
  </sheetData>
  <mergeCells count="18">
    <mergeCell ref="CB30:CN30"/>
    <mergeCell ref="CO30:DI30"/>
    <mergeCell ref="BO2:CA2"/>
    <mergeCell ref="CB2:CN2"/>
    <mergeCell ref="CO2:DA2"/>
    <mergeCell ref="DB2:DI2"/>
    <mergeCell ref="BO30:CA30"/>
    <mergeCell ref="B30:N30"/>
    <mergeCell ref="O30:AA30"/>
    <mergeCell ref="AB30:AN30"/>
    <mergeCell ref="AO30:BA30"/>
    <mergeCell ref="BB30:BN30"/>
    <mergeCell ref="BB2:BN2"/>
    <mergeCell ref="A1:J1"/>
    <mergeCell ref="B2:N2"/>
    <mergeCell ref="O2:AA2"/>
    <mergeCell ref="AB2:AN2"/>
    <mergeCell ref="AO2:B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J30"/>
  <sheetViews>
    <sheetView topLeftCell="BI1" zoomScale="90" zoomScaleNormal="90" workbookViewId="0">
      <selection activeCell="CG9" sqref="A1:CJ30"/>
    </sheetView>
  </sheetViews>
  <sheetFormatPr defaultRowHeight="15" x14ac:dyDescent="0.25"/>
  <cols>
    <col min="1" max="1" width="25" customWidth="1"/>
    <col min="2" max="87" width="10.5703125" customWidth="1"/>
    <col min="88" max="88" width="27" customWidth="1"/>
  </cols>
  <sheetData>
    <row r="1" spans="1:88" ht="38.25" customHeight="1" thickBot="1" x14ac:dyDescent="0.3">
      <c r="A1" s="374" t="s">
        <v>105</v>
      </c>
      <c r="B1" s="374"/>
      <c r="C1" s="374"/>
      <c r="D1" s="374"/>
      <c r="E1" s="374"/>
      <c r="F1" s="374"/>
      <c r="G1" s="374"/>
      <c r="H1" s="374"/>
      <c r="I1" s="374"/>
      <c r="J1" s="374"/>
      <c r="K1" s="118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</row>
    <row r="2" spans="1:88" ht="35.25" customHeight="1" thickBot="1" x14ac:dyDescent="0.3">
      <c r="A2" s="120" t="s">
        <v>89</v>
      </c>
      <c r="B2" s="372" t="s">
        <v>82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3"/>
      <c r="O2" s="371" t="s">
        <v>83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3"/>
      <c r="AB2" s="371" t="s">
        <v>84</v>
      </c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3"/>
      <c r="AO2" s="371" t="s">
        <v>85</v>
      </c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3"/>
      <c r="BB2" s="371" t="s">
        <v>86</v>
      </c>
      <c r="BC2" s="372"/>
      <c r="BD2" s="372"/>
      <c r="BE2" s="372"/>
      <c r="BF2" s="372"/>
      <c r="BG2" s="372"/>
      <c r="BH2" s="372"/>
      <c r="BI2" s="372"/>
      <c r="BJ2" s="372"/>
      <c r="BK2" s="372"/>
      <c r="BL2" s="372"/>
      <c r="BM2" s="372"/>
      <c r="BN2" s="373"/>
      <c r="BO2" s="371" t="s">
        <v>128</v>
      </c>
      <c r="BP2" s="372"/>
      <c r="BQ2" s="372"/>
      <c r="BR2" s="372"/>
      <c r="BS2" s="372"/>
      <c r="BT2" s="372"/>
      <c r="BU2" s="372"/>
      <c r="BV2" s="372"/>
      <c r="BW2" s="372"/>
      <c r="BX2" s="372"/>
      <c r="BY2" s="372"/>
      <c r="BZ2" s="372"/>
      <c r="CA2" s="373"/>
      <c r="CB2" s="371" t="s">
        <v>149</v>
      </c>
      <c r="CC2" s="372"/>
      <c r="CD2" s="372"/>
      <c r="CE2" s="372"/>
      <c r="CF2" s="372"/>
      <c r="CG2" s="372"/>
      <c r="CH2" s="372"/>
      <c r="CI2" s="373"/>
      <c r="CJ2" s="120" t="s">
        <v>89</v>
      </c>
    </row>
    <row r="3" spans="1:88" ht="117.75" customHeight="1" thickBot="1" x14ac:dyDescent="0.3">
      <c r="A3" s="2" t="s">
        <v>71</v>
      </c>
      <c r="B3" s="344" t="s">
        <v>115</v>
      </c>
      <c r="C3" s="345" t="s">
        <v>116</v>
      </c>
      <c r="D3" s="345" t="s">
        <v>117</v>
      </c>
      <c r="E3" s="345" t="s">
        <v>138</v>
      </c>
      <c r="F3" s="345" t="s">
        <v>116</v>
      </c>
      <c r="G3" s="345" t="s">
        <v>117</v>
      </c>
      <c r="H3" s="345" t="s">
        <v>139</v>
      </c>
      <c r="I3" s="345" t="s">
        <v>116</v>
      </c>
      <c r="J3" s="345" t="s">
        <v>117</v>
      </c>
      <c r="K3" s="346" t="s">
        <v>118</v>
      </c>
      <c r="L3" s="347" t="s">
        <v>119</v>
      </c>
      <c r="M3" s="346" t="s">
        <v>120</v>
      </c>
      <c r="N3" s="348" t="s">
        <v>121</v>
      </c>
      <c r="O3" s="344" t="s">
        <v>115</v>
      </c>
      <c r="P3" s="345" t="s">
        <v>116</v>
      </c>
      <c r="Q3" s="345" t="s">
        <v>117</v>
      </c>
      <c r="R3" s="345" t="s">
        <v>138</v>
      </c>
      <c r="S3" s="345" t="s">
        <v>116</v>
      </c>
      <c r="T3" s="345" t="s">
        <v>117</v>
      </c>
      <c r="U3" s="345" t="s">
        <v>139</v>
      </c>
      <c r="V3" s="345" t="s">
        <v>116</v>
      </c>
      <c r="W3" s="345" t="s">
        <v>117</v>
      </c>
      <c r="X3" s="346" t="s">
        <v>118</v>
      </c>
      <c r="Y3" s="347" t="s">
        <v>119</v>
      </c>
      <c r="Z3" s="346" t="s">
        <v>120</v>
      </c>
      <c r="AA3" s="348" t="s">
        <v>121</v>
      </c>
      <c r="AB3" s="344" t="s">
        <v>115</v>
      </c>
      <c r="AC3" s="345" t="s">
        <v>116</v>
      </c>
      <c r="AD3" s="345" t="s">
        <v>117</v>
      </c>
      <c r="AE3" s="345" t="s">
        <v>138</v>
      </c>
      <c r="AF3" s="345" t="s">
        <v>116</v>
      </c>
      <c r="AG3" s="345" t="s">
        <v>117</v>
      </c>
      <c r="AH3" s="345" t="s">
        <v>139</v>
      </c>
      <c r="AI3" s="345" t="s">
        <v>116</v>
      </c>
      <c r="AJ3" s="345" t="s">
        <v>117</v>
      </c>
      <c r="AK3" s="346" t="s">
        <v>118</v>
      </c>
      <c r="AL3" s="347" t="s">
        <v>119</v>
      </c>
      <c r="AM3" s="346" t="s">
        <v>120</v>
      </c>
      <c r="AN3" s="348" t="s">
        <v>121</v>
      </c>
      <c r="AO3" s="344" t="s">
        <v>115</v>
      </c>
      <c r="AP3" s="345" t="s">
        <v>116</v>
      </c>
      <c r="AQ3" s="345" t="s">
        <v>117</v>
      </c>
      <c r="AR3" s="345" t="s">
        <v>138</v>
      </c>
      <c r="AS3" s="345" t="s">
        <v>116</v>
      </c>
      <c r="AT3" s="345" t="s">
        <v>117</v>
      </c>
      <c r="AU3" s="345" t="s">
        <v>139</v>
      </c>
      <c r="AV3" s="345" t="s">
        <v>116</v>
      </c>
      <c r="AW3" s="345" t="s">
        <v>117</v>
      </c>
      <c r="AX3" s="346" t="s">
        <v>118</v>
      </c>
      <c r="AY3" s="347" t="s">
        <v>119</v>
      </c>
      <c r="AZ3" s="346" t="s">
        <v>120</v>
      </c>
      <c r="BA3" s="348" t="s">
        <v>121</v>
      </c>
      <c r="BB3" s="344" t="s">
        <v>115</v>
      </c>
      <c r="BC3" s="345" t="s">
        <v>116</v>
      </c>
      <c r="BD3" s="345" t="s">
        <v>117</v>
      </c>
      <c r="BE3" s="345" t="s">
        <v>138</v>
      </c>
      <c r="BF3" s="345" t="s">
        <v>116</v>
      </c>
      <c r="BG3" s="345" t="s">
        <v>117</v>
      </c>
      <c r="BH3" s="345" t="s">
        <v>139</v>
      </c>
      <c r="BI3" s="345" t="s">
        <v>116</v>
      </c>
      <c r="BJ3" s="345" t="s">
        <v>117</v>
      </c>
      <c r="BK3" s="346" t="s">
        <v>118</v>
      </c>
      <c r="BL3" s="347" t="s">
        <v>119</v>
      </c>
      <c r="BM3" s="346" t="s">
        <v>120</v>
      </c>
      <c r="BN3" s="348" t="s">
        <v>121</v>
      </c>
      <c r="BO3" s="339" t="s">
        <v>113</v>
      </c>
      <c r="BP3" s="345" t="s">
        <v>116</v>
      </c>
      <c r="BQ3" s="345" t="s">
        <v>117</v>
      </c>
      <c r="BR3" s="341" t="s">
        <v>140</v>
      </c>
      <c r="BS3" s="345" t="s">
        <v>116</v>
      </c>
      <c r="BT3" s="345" t="s">
        <v>117</v>
      </c>
      <c r="BU3" s="341" t="s">
        <v>141</v>
      </c>
      <c r="BV3" s="345" t="s">
        <v>116</v>
      </c>
      <c r="BW3" s="345" t="s">
        <v>117</v>
      </c>
      <c r="BX3" s="346" t="s">
        <v>118</v>
      </c>
      <c r="BY3" s="347" t="s">
        <v>129</v>
      </c>
      <c r="BZ3" s="346" t="s">
        <v>120</v>
      </c>
      <c r="CA3" s="348" t="s">
        <v>130</v>
      </c>
      <c r="CB3" s="339" t="s">
        <v>113</v>
      </c>
      <c r="CC3" s="340" t="s">
        <v>99</v>
      </c>
      <c r="CD3" s="341" t="s">
        <v>140</v>
      </c>
      <c r="CE3" s="340" t="s">
        <v>110</v>
      </c>
      <c r="CF3" s="341" t="s">
        <v>141</v>
      </c>
      <c r="CG3" s="340" t="s">
        <v>111</v>
      </c>
      <c r="CH3" s="340" t="s">
        <v>109</v>
      </c>
      <c r="CI3" s="342" t="s">
        <v>112</v>
      </c>
      <c r="CJ3" s="2" t="s">
        <v>71</v>
      </c>
    </row>
    <row r="4" spans="1:88" ht="15" customHeight="1" thickBot="1" x14ac:dyDescent="0.3">
      <c r="A4" s="246" t="s">
        <v>46</v>
      </c>
      <c r="B4" s="236"/>
      <c r="C4" s="237"/>
      <c r="D4" s="237"/>
      <c r="E4" s="237"/>
      <c r="F4" s="237"/>
      <c r="G4" s="237"/>
      <c r="H4" s="236"/>
      <c r="I4" s="237"/>
      <c r="J4" s="237"/>
      <c r="K4" s="238"/>
      <c r="L4" s="238"/>
      <c r="M4" s="238"/>
      <c r="N4" s="239"/>
      <c r="O4" s="236"/>
      <c r="P4" s="237"/>
      <c r="Q4" s="237"/>
      <c r="R4" s="237"/>
      <c r="S4" s="237"/>
      <c r="T4" s="237"/>
      <c r="U4" s="236"/>
      <c r="V4" s="237"/>
      <c r="W4" s="237"/>
      <c r="X4" s="238"/>
      <c r="Y4" s="238"/>
      <c r="Z4" s="238"/>
      <c r="AA4" s="239"/>
      <c r="AB4" s="236"/>
      <c r="AC4" s="237"/>
      <c r="AD4" s="237"/>
      <c r="AE4" s="237"/>
      <c r="AF4" s="237"/>
      <c r="AG4" s="237"/>
      <c r="AH4" s="236"/>
      <c r="AI4" s="237"/>
      <c r="AJ4" s="237"/>
      <c r="AK4" s="238"/>
      <c r="AL4" s="238"/>
      <c r="AM4" s="238"/>
      <c r="AN4" s="239"/>
      <c r="AO4" s="236"/>
      <c r="AP4" s="237"/>
      <c r="AQ4" s="237"/>
      <c r="AR4" s="237"/>
      <c r="AS4" s="237"/>
      <c r="AT4" s="237"/>
      <c r="AU4" s="236"/>
      <c r="AV4" s="237"/>
      <c r="AW4" s="237"/>
      <c r="AX4" s="238"/>
      <c r="AY4" s="238"/>
      <c r="AZ4" s="238"/>
      <c r="BA4" s="239"/>
      <c r="BB4" s="236"/>
      <c r="BC4" s="237"/>
      <c r="BD4" s="237"/>
      <c r="BE4" s="237"/>
      <c r="BF4" s="237"/>
      <c r="BG4" s="237"/>
      <c r="BH4" s="236"/>
      <c r="BI4" s="237"/>
      <c r="BJ4" s="237"/>
      <c r="BK4" s="238"/>
      <c r="BL4" s="238"/>
      <c r="BM4" s="238"/>
      <c r="BN4" s="239"/>
      <c r="BO4" s="240"/>
      <c r="BP4" s="238"/>
      <c r="BQ4" s="238"/>
      <c r="BR4" s="238"/>
      <c r="BS4" s="238"/>
      <c r="BT4" s="238"/>
      <c r="BU4" s="241"/>
      <c r="BV4" s="238"/>
      <c r="BW4" s="238"/>
      <c r="BX4" s="238"/>
      <c r="BY4" s="238"/>
      <c r="BZ4" s="238"/>
      <c r="CA4" s="238"/>
      <c r="CB4" s="242" t="s">
        <v>64</v>
      </c>
      <c r="CC4" s="238"/>
      <c r="CD4" s="243" t="s">
        <v>65</v>
      </c>
      <c r="CE4" s="238"/>
      <c r="CF4" s="244" t="s">
        <v>65</v>
      </c>
      <c r="CG4" s="238"/>
      <c r="CH4" s="245"/>
      <c r="CI4" s="239"/>
      <c r="CJ4" s="246" t="s">
        <v>46</v>
      </c>
    </row>
    <row r="5" spans="1:88" ht="15" customHeight="1" x14ac:dyDescent="0.25">
      <c r="A5" s="122" t="s">
        <v>47</v>
      </c>
      <c r="B5" s="108">
        <v>0.64</v>
      </c>
      <c r="C5" s="4">
        <v>1</v>
      </c>
      <c r="D5" s="4">
        <v>3</v>
      </c>
      <c r="E5" s="4">
        <v>10</v>
      </c>
      <c r="F5" s="4">
        <v>1</v>
      </c>
      <c r="G5" s="4">
        <v>1</v>
      </c>
      <c r="H5" s="39">
        <v>0</v>
      </c>
      <c r="I5" s="4">
        <v>1</v>
      </c>
      <c r="J5" s="4">
        <v>2</v>
      </c>
      <c r="K5" s="4">
        <v>3</v>
      </c>
      <c r="L5" s="4">
        <v>1</v>
      </c>
      <c r="M5" s="4">
        <v>6</v>
      </c>
      <c r="N5" s="32">
        <v>1</v>
      </c>
      <c r="O5" s="39">
        <v>0.64</v>
      </c>
      <c r="P5" s="4">
        <v>1</v>
      </c>
      <c r="Q5" s="4">
        <v>1</v>
      </c>
      <c r="R5" s="4">
        <v>10</v>
      </c>
      <c r="S5" s="4">
        <v>1</v>
      </c>
      <c r="T5" s="4">
        <v>1</v>
      </c>
      <c r="U5" s="39">
        <v>0</v>
      </c>
      <c r="V5" s="4">
        <v>1</v>
      </c>
      <c r="W5" s="4">
        <v>2</v>
      </c>
      <c r="X5" s="4">
        <v>3</v>
      </c>
      <c r="Y5" s="4">
        <v>1</v>
      </c>
      <c r="Z5" s="4">
        <v>4</v>
      </c>
      <c r="AA5" s="32">
        <v>1</v>
      </c>
      <c r="AB5" s="39">
        <v>1</v>
      </c>
      <c r="AC5" s="4">
        <v>1</v>
      </c>
      <c r="AD5" s="4">
        <v>2</v>
      </c>
      <c r="AE5" s="4">
        <v>10</v>
      </c>
      <c r="AF5" s="4">
        <v>1</v>
      </c>
      <c r="AG5" s="4">
        <v>1</v>
      </c>
      <c r="AH5" s="39">
        <v>0</v>
      </c>
      <c r="AI5" s="4">
        <v>1</v>
      </c>
      <c r="AJ5" s="4">
        <v>1</v>
      </c>
      <c r="AK5" s="4">
        <v>3</v>
      </c>
      <c r="AL5" s="4">
        <v>1</v>
      </c>
      <c r="AM5" s="4">
        <v>4</v>
      </c>
      <c r="AN5" s="32">
        <v>2</v>
      </c>
      <c r="AO5" s="39">
        <v>-6.5000000000000002E-2</v>
      </c>
      <c r="AP5" s="4">
        <v>3</v>
      </c>
      <c r="AQ5" s="4">
        <v>14</v>
      </c>
      <c r="AR5" s="4">
        <v>9</v>
      </c>
      <c r="AS5" s="4">
        <v>2</v>
      </c>
      <c r="AT5" s="4">
        <v>11</v>
      </c>
      <c r="AU5" s="39">
        <v>0</v>
      </c>
      <c r="AV5" s="4">
        <v>1</v>
      </c>
      <c r="AW5" s="4">
        <v>4</v>
      </c>
      <c r="AX5" s="4">
        <v>6</v>
      </c>
      <c r="AY5" s="4">
        <v>3</v>
      </c>
      <c r="AZ5" s="4">
        <v>29</v>
      </c>
      <c r="BA5" s="32">
        <v>16</v>
      </c>
      <c r="BB5" s="39">
        <v>-6.5000000000000002E-2</v>
      </c>
      <c r="BC5" s="4">
        <v>3</v>
      </c>
      <c r="BD5" s="4">
        <v>11</v>
      </c>
      <c r="BE5" s="4">
        <v>6</v>
      </c>
      <c r="BF5" s="4">
        <v>2</v>
      </c>
      <c r="BG5" s="4">
        <v>7</v>
      </c>
      <c r="BH5" s="39">
        <v>-0.28799999999999998</v>
      </c>
      <c r="BI5" s="4">
        <v>3</v>
      </c>
      <c r="BJ5" s="4">
        <v>13</v>
      </c>
      <c r="BK5" s="4">
        <v>8</v>
      </c>
      <c r="BL5" s="4">
        <v>3</v>
      </c>
      <c r="BM5" s="4">
        <v>31</v>
      </c>
      <c r="BN5" s="32">
        <v>13</v>
      </c>
      <c r="BO5" s="307">
        <f>SUM(B5,O5,AB5,AO5,BB5)</f>
        <v>2.15</v>
      </c>
      <c r="BP5" s="247">
        <f>RANK(BO5,BO5:BO7,0)</f>
        <v>2</v>
      </c>
      <c r="BQ5" s="247">
        <f>RANK(BO5,(BO5:BO7,BO9:BO14,BO16:BO21,BO23:BO29),0)</f>
        <v>11</v>
      </c>
      <c r="BR5" s="248">
        <f>SUM(E5,R5,AE5,AR5,BE5)</f>
        <v>45</v>
      </c>
      <c r="BS5" s="248">
        <f>RANK(BR5,BR5:BR7,0)</f>
        <v>1</v>
      </c>
      <c r="BT5" s="248">
        <f>RANK(BR5,(BR5:BR7,BR9:BR14,BR16:BR21,BR23:BR29),0)</f>
        <v>11</v>
      </c>
      <c r="BU5" s="249">
        <f>SUM(H5,U5,AH5,AU5,BH5)</f>
        <v>-0.28799999999999998</v>
      </c>
      <c r="BV5" s="250">
        <f>RANK(BU5,BU5:BU7,0)</f>
        <v>3</v>
      </c>
      <c r="BW5" s="250">
        <f>RANK(BU5,(BU5:BU7,BU9:BU14,BU16:BU21,BU23:BU29),0)</f>
        <v>10</v>
      </c>
      <c r="BX5" s="251">
        <f>SUM(BP5,BS5,BV5)</f>
        <v>6</v>
      </c>
      <c r="BY5" s="251">
        <f>RANK(BX5,BX5:BX7,1)</f>
        <v>2</v>
      </c>
      <c r="BZ5" s="251">
        <f>SUM(BQ5,BT5,BW5)</f>
        <v>32</v>
      </c>
      <c r="CA5" s="252">
        <f>RANK(BZ5,(BZ5,BZ6,BZ7,BZ9,BZ10,BZ11,BZ18,BZ19,BZ12,BZ20,BZ13,BZ23,BZ24,BZ16,BZ25,BZ17,BZ26,BZ27,BZ21,BZ28,BZ29,BZ14),1)</f>
        <v>13</v>
      </c>
      <c r="CB5" s="3">
        <f>BO5*4/10</f>
        <v>0.86</v>
      </c>
      <c r="CC5" s="4">
        <f>RANK(CB5,CB5:CB7,0)</f>
        <v>2</v>
      </c>
      <c r="CD5" s="13">
        <f>BR5*3/10</f>
        <v>13.5</v>
      </c>
      <c r="CE5" s="4">
        <f>RANK(CD5,CD5:CD7,0)</f>
        <v>1</v>
      </c>
      <c r="CF5" s="24">
        <f>BU5*3/10</f>
        <v>-8.5999999999999993E-2</v>
      </c>
      <c r="CG5" s="4">
        <f>RANK(CF5,CF5:CF7,0)</f>
        <v>3</v>
      </c>
      <c r="CH5" s="4">
        <f>SUM(CC5,CE5,CG5)</f>
        <v>6</v>
      </c>
      <c r="CI5" s="6">
        <f>RANK(CH5,CH5:CH7,1)</f>
        <v>2</v>
      </c>
      <c r="CJ5" s="122" t="s">
        <v>47</v>
      </c>
    </row>
    <row r="6" spans="1:88" ht="15" customHeight="1" x14ac:dyDescent="0.25">
      <c r="A6" s="123" t="s">
        <v>48</v>
      </c>
      <c r="B6" s="109">
        <v>0.64</v>
      </c>
      <c r="C6" s="4">
        <v>1</v>
      </c>
      <c r="D6" s="4">
        <v>3</v>
      </c>
      <c r="E6" s="4">
        <v>10</v>
      </c>
      <c r="F6" s="4">
        <v>1</v>
      </c>
      <c r="G6" s="4">
        <v>1</v>
      </c>
      <c r="H6" s="40">
        <v>0</v>
      </c>
      <c r="I6" s="4">
        <v>1</v>
      </c>
      <c r="J6" s="4">
        <v>2</v>
      </c>
      <c r="K6" s="4">
        <v>3</v>
      </c>
      <c r="L6" s="4">
        <v>1</v>
      </c>
      <c r="M6" s="4">
        <v>6</v>
      </c>
      <c r="N6" s="32">
        <v>1</v>
      </c>
      <c r="O6" s="40">
        <v>0.63900000000000001</v>
      </c>
      <c r="P6" s="4">
        <v>2</v>
      </c>
      <c r="Q6" s="4">
        <v>21</v>
      </c>
      <c r="R6" s="4">
        <v>9</v>
      </c>
      <c r="S6" s="4">
        <v>2</v>
      </c>
      <c r="T6" s="4">
        <v>20</v>
      </c>
      <c r="U6" s="40">
        <v>0</v>
      </c>
      <c r="V6" s="4">
        <v>1</v>
      </c>
      <c r="W6" s="4">
        <v>2</v>
      </c>
      <c r="X6" s="4">
        <v>5</v>
      </c>
      <c r="Y6" s="4">
        <v>2</v>
      </c>
      <c r="Z6" s="4">
        <v>43</v>
      </c>
      <c r="AA6" s="32">
        <v>21</v>
      </c>
      <c r="AB6" s="40">
        <v>1</v>
      </c>
      <c r="AC6" s="4">
        <v>1</v>
      </c>
      <c r="AD6" s="4">
        <v>2</v>
      </c>
      <c r="AE6" s="4">
        <v>10</v>
      </c>
      <c r="AF6" s="4">
        <v>1</v>
      </c>
      <c r="AG6" s="4">
        <v>1</v>
      </c>
      <c r="AH6" s="40">
        <v>0</v>
      </c>
      <c r="AI6" s="4">
        <v>1</v>
      </c>
      <c r="AJ6" s="4">
        <v>1</v>
      </c>
      <c r="AK6" s="4">
        <v>3</v>
      </c>
      <c r="AL6" s="4">
        <v>1</v>
      </c>
      <c r="AM6" s="4">
        <v>4</v>
      </c>
      <c r="AN6" s="32">
        <v>2</v>
      </c>
      <c r="AO6" s="40">
        <v>-5.5E-2</v>
      </c>
      <c r="AP6" s="4">
        <v>1</v>
      </c>
      <c r="AQ6" s="4">
        <v>7</v>
      </c>
      <c r="AR6" s="4">
        <v>10</v>
      </c>
      <c r="AS6" s="4">
        <v>1</v>
      </c>
      <c r="AT6" s="4">
        <v>1</v>
      </c>
      <c r="AU6" s="40">
        <v>0</v>
      </c>
      <c r="AV6" s="4">
        <v>1</v>
      </c>
      <c r="AW6" s="4">
        <v>4</v>
      </c>
      <c r="AX6" s="4">
        <v>3</v>
      </c>
      <c r="AY6" s="4">
        <v>1</v>
      </c>
      <c r="AZ6" s="4">
        <v>12</v>
      </c>
      <c r="BA6" s="32">
        <v>4</v>
      </c>
      <c r="BB6" s="40">
        <v>-1E-3</v>
      </c>
      <c r="BC6" s="4">
        <v>1</v>
      </c>
      <c r="BD6" s="4">
        <v>1</v>
      </c>
      <c r="BE6" s="4">
        <v>6</v>
      </c>
      <c r="BF6" s="4">
        <v>2</v>
      </c>
      <c r="BG6" s="4">
        <v>7</v>
      </c>
      <c r="BH6" s="40">
        <v>0</v>
      </c>
      <c r="BI6" s="4">
        <v>2</v>
      </c>
      <c r="BJ6" s="4">
        <v>5</v>
      </c>
      <c r="BK6" s="4">
        <v>5</v>
      </c>
      <c r="BL6" s="4">
        <v>2</v>
      </c>
      <c r="BM6" s="4">
        <v>13</v>
      </c>
      <c r="BN6" s="32">
        <v>2</v>
      </c>
      <c r="BO6" s="307">
        <f t="shared" ref="BO6:BO7" si="0">SUM(B6,O6,AB6,AO6,BB6)</f>
        <v>2.2229999999999999</v>
      </c>
      <c r="BP6" s="247">
        <f>RANK(BO6,BO5:BO7,0)</f>
        <v>1</v>
      </c>
      <c r="BQ6" s="247">
        <f>RANK(BO6,(BO5:BO7,BO9:BO14,BO16:BO21,BO23:BO29),0)</f>
        <v>3</v>
      </c>
      <c r="BR6" s="248">
        <f t="shared" ref="BR6:BR7" si="1">SUM(E6,R6,AE6,AR6,BE6)</f>
        <v>45</v>
      </c>
      <c r="BS6" s="248">
        <f>RANK(BR6,BR5:BR7,0)</f>
        <v>1</v>
      </c>
      <c r="BT6" s="248">
        <f>RANK(BR6,(BR5:BR7,BR9:BR14,BR16:BR21,BR23:BR29),0)</f>
        <v>11</v>
      </c>
      <c r="BU6" s="249">
        <f t="shared" ref="BU6:BU7" si="2">SUM(H6,U6,AH6,AU6,BH6)</f>
        <v>0</v>
      </c>
      <c r="BV6" s="250">
        <f>RANK(BU6,BU5:BU7,0)</f>
        <v>2</v>
      </c>
      <c r="BW6" s="250">
        <f>RANK(BU6,(BU5:BU7,BU9:BU14,BU16:BU21,BU23:BU29),0)</f>
        <v>4</v>
      </c>
      <c r="BX6" s="251">
        <f>SUM(BP6,BS6,BV6)</f>
        <v>4</v>
      </c>
      <c r="BY6" s="251">
        <f>RANK(BX6,BX5:BX7,1)</f>
        <v>1</v>
      </c>
      <c r="BZ6" s="251">
        <f>SUM(BQ6,BT6,BW6)</f>
        <v>18</v>
      </c>
      <c r="CA6" s="252">
        <f>RANK(BZ6,(BZ5,BZ6,BZ7,BZ9,BZ10,BZ11,BZ18,BZ19,BZ12,BZ20,BZ13,BZ23,BZ24,BZ16,BZ25,BZ17,BZ26,BZ27,BZ21,BZ28,BZ29,BZ14),1)</f>
        <v>3</v>
      </c>
      <c r="CB6" s="3">
        <f t="shared" ref="CB6:CB7" si="3">BO6*4/10</f>
        <v>0.88900000000000001</v>
      </c>
      <c r="CC6" s="4">
        <f>RANK(CB6,CB5:CB7,0)</f>
        <v>1</v>
      </c>
      <c r="CD6" s="13">
        <f t="shared" ref="CD6:CD7" si="4">BR6*3/10</f>
        <v>13.5</v>
      </c>
      <c r="CE6" s="4">
        <f>RANK(CD6,CD5:CD7,0)</f>
        <v>1</v>
      </c>
      <c r="CF6" s="25">
        <f t="shared" ref="CF6:CF7" si="5">BU6*3/10</f>
        <v>0</v>
      </c>
      <c r="CG6" s="4">
        <f>RANK(CF6,CF5:CF7,0)</f>
        <v>2</v>
      </c>
      <c r="CH6" s="8">
        <f t="shared" ref="CH6:CH7" si="6">SUM(CC6,CE6,CG6)</f>
        <v>4</v>
      </c>
      <c r="CI6" s="6">
        <f>RANK(CH6,CH5:CH7,1)</f>
        <v>1</v>
      </c>
      <c r="CJ6" s="123" t="s">
        <v>48</v>
      </c>
    </row>
    <row r="7" spans="1:88" ht="15" customHeight="1" thickBot="1" x14ac:dyDescent="0.3">
      <c r="A7" s="124" t="s">
        <v>49</v>
      </c>
      <c r="B7" s="110">
        <v>0.63400000000000001</v>
      </c>
      <c r="C7" s="10">
        <v>3</v>
      </c>
      <c r="D7" s="4">
        <v>22</v>
      </c>
      <c r="E7" s="4">
        <v>8</v>
      </c>
      <c r="F7" s="10">
        <v>3</v>
      </c>
      <c r="G7" s="4">
        <v>21</v>
      </c>
      <c r="H7" s="41">
        <v>0</v>
      </c>
      <c r="I7" s="10">
        <v>1</v>
      </c>
      <c r="J7" s="4">
        <v>2</v>
      </c>
      <c r="K7" s="4">
        <v>7</v>
      </c>
      <c r="L7" s="10">
        <v>3</v>
      </c>
      <c r="M7" s="4">
        <v>45</v>
      </c>
      <c r="N7" s="33">
        <v>22</v>
      </c>
      <c r="O7" s="41">
        <v>0.63800000000000001</v>
      </c>
      <c r="P7" s="10">
        <v>3</v>
      </c>
      <c r="Q7" s="4">
        <v>22</v>
      </c>
      <c r="R7" s="4">
        <v>9</v>
      </c>
      <c r="S7" s="10">
        <v>2</v>
      </c>
      <c r="T7" s="4">
        <v>20</v>
      </c>
      <c r="U7" s="41">
        <v>0</v>
      </c>
      <c r="V7" s="10">
        <v>1</v>
      </c>
      <c r="W7" s="4">
        <v>2</v>
      </c>
      <c r="X7" s="4">
        <v>6</v>
      </c>
      <c r="Y7" s="10">
        <v>3</v>
      </c>
      <c r="Z7" s="4">
        <v>44</v>
      </c>
      <c r="AA7" s="33">
        <v>22</v>
      </c>
      <c r="AB7" s="41">
        <v>0.8</v>
      </c>
      <c r="AC7" s="10">
        <v>3</v>
      </c>
      <c r="AD7" s="4">
        <v>22</v>
      </c>
      <c r="AE7" s="4">
        <v>9</v>
      </c>
      <c r="AF7" s="10">
        <v>3</v>
      </c>
      <c r="AG7" s="4">
        <v>22</v>
      </c>
      <c r="AH7" s="41">
        <v>0</v>
      </c>
      <c r="AI7" s="10">
        <v>1</v>
      </c>
      <c r="AJ7" s="4">
        <v>1</v>
      </c>
      <c r="AK7" s="4">
        <v>7</v>
      </c>
      <c r="AL7" s="10">
        <v>3</v>
      </c>
      <c r="AM7" s="4">
        <v>45</v>
      </c>
      <c r="AN7" s="33">
        <v>22</v>
      </c>
      <c r="AO7" s="41">
        <v>-5.8999999999999997E-2</v>
      </c>
      <c r="AP7" s="10">
        <v>2</v>
      </c>
      <c r="AQ7" s="4">
        <v>9</v>
      </c>
      <c r="AR7" s="4">
        <v>9</v>
      </c>
      <c r="AS7" s="10">
        <v>2</v>
      </c>
      <c r="AT7" s="4">
        <v>11</v>
      </c>
      <c r="AU7" s="41">
        <v>0</v>
      </c>
      <c r="AV7" s="10">
        <v>1</v>
      </c>
      <c r="AW7" s="4">
        <v>4</v>
      </c>
      <c r="AX7" s="4">
        <v>5</v>
      </c>
      <c r="AY7" s="10">
        <v>2</v>
      </c>
      <c r="AZ7" s="4">
        <v>24</v>
      </c>
      <c r="BA7" s="33">
        <v>10</v>
      </c>
      <c r="BB7" s="41">
        <v>-6.3E-2</v>
      </c>
      <c r="BC7" s="10">
        <v>2</v>
      </c>
      <c r="BD7" s="4">
        <v>8</v>
      </c>
      <c r="BE7" s="4">
        <v>8</v>
      </c>
      <c r="BF7" s="10">
        <v>1</v>
      </c>
      <c r="BG7" s="4">
        <v>1</v>
      </c>
      <c r="BH7" s="41">
        <v>1.4E-2</v>
      </c>
      <c r="BI7" s="10">
        <v>1</v>
      </c>
      <c r="BJ7" s="4">
        <v>4</v>
      </c>
      <c r="BK7" s="4">
        <v>4</v>
      </c>
      <c r="BL7" s="10">
        <v>1</v>
      </c>
      <c r="BM7" s="4">
        <v>13</v>
      </c>
      <c r="BN7" s="33">
        <v>2</v>
      </c>
      <c r="BO7" s="309">
        <f t="shared" si="0"/>
        <v>1.95</v>
      </c>
      <c r="BP7" s="253">
        <f>RANK(BO7,BO5:BO7,0)</f>
        <v>3</v>
      </c>
      <c r="BQ7" s="253">
        <f>RANK(BO7,(BO5:BO7,BO9:BO14,BO16:BO21,BO23:BO29),0)</f>
        <v>22</v>
      </c>
      <c r="BR7" s="254">
        <f t="shared" si="1"/>
        <v>43</v>
      </c>
      <c r="BS7" s="254">
        <f>RANK(BR7,BR5:BR7,0)</f>
        <v>3</v>
      </c>
      <c r="BT7" s="254">
        <f>RANK(BR7,(BR5:BR7,BR9:BR14,BR16:BR21,BR23:BR29),0)</f>
        <v>21</v>
      </c>
      <c r="BU7" s="255">
        <f t="shared" si="2"/>
        <v>1.4E-2</v>
      </c>
      <c r="BV7" s="256">
        <f>RANK(BU7,BU5:BU7,0)</f>
        <v>1</v>
      </c>
      <c r="BW7" s="256">
        <f>RANK(BU7,(BU5:BU7,BU9:BU14,BU16:BU21,BU23:BU29),0)</f>
        <v>3</v>
      </c>
      <c r="BX7" s="257">
        <f>SUM(BP7,BS7,BV7)</f>
        <v>7</v>
      </c>
      <c r="BY7" s="257">
        <f>RANK(BX7,BX5:BX7,1)</f>
        <v>3</v>
      </c>
      <c r="BZ7" s="257">
        <f>SUM(BQ7,BT7,BW7)</f>
        <v>46</v>
      </c>
      <c r="CA7" s="258">
        <f>RANK(BZ7,(BZ5,BZ6,BZ7,BZ9,BZ10,BZ11,BZ18,BZ19,BZ12,BZ20,BZ13,BZ23,BZ24,BZ16,BZ25,BZ17,BZ26,BZ27,BZ21,BZ28,BZ29,BZ14),1)</f>
        <v>21</v>
      </c>
      <c r="CB7" s="9">
        <f t="shared" si="3"/>
        <v>0.78</v>
      </c>
      <c r="CC7" s="10">
        <f>RANK(CB7,CB5:CB7,0)</f>
        <v>3</v>
      </c>
      <c r="CD7" s="5">
        <f t="shared" si="4"/>
        <v>12.9</v>
      </c>
      <c r="CE7" s="10">
        <f>RANK(CD7,CD5:CD7,0)</f>
        <v>3</v>
      </c>
      <c r="CF7" s="24">
        <f t="shared" si="5"/>
        <v>4.0000000000000001E-3</v>
      </c>
      <c r="CG7" s="10">
        <f>RANK(CF7,CF5:CF7,0)</f>
        <v>1</v>
      </c>
      <c r="CH7" s="11">
        <f t="shared" si="6"/>
        <v>7</v>
      </c>
      <c r="CI7" s="12">
        <f>RANK(CH7,CH5:CH7,1)</f>
        <v>3</v>
      </c>
      <c r="CJ7" s="124" t="s">
        <v>49</v>
      </c>
    </row>
    <row r="8" spans="1:88" ht="15" customHeight="1" thickBot="1" x14ac:dyDescent="0.3">
      <c r="A8" s="246" t="s">
        <v>50</v>
      </c>
      <c r="B8" s="236"/>
      <c r="C8" s="237"/>
      <c r="D8" s="237"/>
      <c r="E8" s="237"/>
      <c r="F8" s="237"/>
      <c r="G8" s="237"/>
      <c r="H8" s="236"/>
      <c r="I8" s="237"/>
      <c r="J8" s="237"/>
      <c r="K8" s="238"/>
      <c r="L8" s="238"/>
      <c r="M8" s="238"/>
      <c r="N8" s="239"/>
      <c r="O8" s="236"/>
      <c r="P8" s="237"/>
      <c r="Q8" s="237"/>
      <c r="R8" s="237"/>
      <c r="S8" s="237"/>
      <c r="T8" s="237"/>
      <c r="U8" s="236"/>
      <c r="V8" s="237"/>
      <c r="W8" s="237"/>
      <c r="X8" s="238"/>
      <c r="Y8" s="238"/>
      <c r="Z8" s="238"/>
      <c r="AA8" s="239"/>
      <c r="AB8" s="236"/>
      <c r="AC8" s="237"/>
      <c r="AD8" s="237"/>
      <c r="AE8" s="237"/>
      <c r="AF8" s="237"/>
      <c r="AG8" s="237"/>
      <c r="AH8" s="236"/>
      <c r="AI8" s="237"/>
      <c r="AJ8" s="237"/>
      <c r="AK8" s="238"/>
      <c r="AL8" s="238"/>
      <c r="AM8" s="238"/>
      <c r="AN8" s="239"/>
      <c r="AO8" s="236"/>
      <c r="AP8" s="237"/>
      <c r="AQ8" s="237"/>
      <c r="AR8" s="237"/>
      <c r="AS8" s="237"/>
      <c r="AT8" s="237"/>
      <c r="AU8" s="236"/>
      <c r="AV8" s="237"/>
      <c r="AW8" s="237"/>
      <c r="AX8" s="238"/>
      <c r="AY8" s="238"/>
      <c r="AZ8" s="238"/>
      <c r="BA8" s="239"/>
      <c r="BB8" s="236"/>
      <c r="BC8" s="237"/>
      <c r="BD8" s="237"/>
      <c r="BE8" s="237"/>
      <c r="BF8" s="237"/>
      <c r="BG8" s="237"/>
      <c r="BH8" s="236"/>
      <c r="BI8" s="237"/>
      <c r="BJ8" s="237"/>
      <c r="BK8" s="238"/>
      <c r="BL8" s="238"/>
      <c r="BM8" s="238"/>
      <c r="BN8" s="239"/>
      <c r="BO8" s="314"/>
      <c r="BP8" s="303"/>
      <c r="BQ8" s="303"/>
      <c r="BR8" s="303"/>
      <c r="BS8" s="303"/>
      <c r="BT8" s="303"/>
      <c r="BU8" s="304"/>
      <c r="BV8" s="303"/>
      <c r="BW8" s="303"/>
      <c r="BX8" s="303"/>
      <c r="BY8" s="303"/>
      <c r="BZ8" s="303"/>
      <c r="CA8" s="303"/>
      <c r="CB8" s="242"/>
      <c r="CC8" s="238"/>
      <c r="CD8" s="244"/>
      <c r="CE8" s="238"/>
      <c r="CF8" s="243"/>
      <c r="CG8" s="238"/>
      <c r="CH8" s="245"/>
      <c r="CI8" s="306"/>
      <c r="CJ8" s="246" t="s">
        <v>50</v>
      </c>
    </row>
    <row r="9" spans="1:88" ht="15" customHeight="1" x14ac:dyDescent="0.25">
      <c r="A9" s="122" t="s">
        <v>93</v>
      </c>
      <c r="B9" s="113">
        <v>0.64</v>
      </c>
      <c r="C9" s="71">
        <v>3</v>
      </c>
      <c r="D9" s="68">
        <v>3</v>
      </c>
      <c r="E9" s="4">
        <v>10</v>
      </c>
      <c r="F9" s="68">
        <v>1</v>
      </c>
      <c r="G9" s="68">
        <v>1</v>
      </c>
      <c r="H9" s="40">
        <v>0</v>
      </c>
      <c r="I9" s="68">
        <v>2</v>
      </c>
      <c r="J9" s="68">
        <v>2</v>
      </c>
      <c r="K9" s="4">
        <v>6</v>
      </c>
      <c r="L9" s="4">
        <v>1</v>
      </c>
      <c r="M9" s="4">
        <v>6</v>
      </c>
      <c r="N9" s="32">
        <v>1</v>
      </c>
      <c r="O9" s="50">
        <v>0.64</v>
      </c>
      <c r="P9" s="71">
        <v>1</v>
      </c>
      <c r="Q9" s="68">
        <v>1</v>
      </c>
      <c r="R9" s="4">
        <v>10</v>
      </c>
      <c r="S9" s="68">
        <v>1</v>
      </c>
      <c r="T9" s="68">
        <v>1</v>
      </c>
      <c r="U9" s="40">
        <v>0</v>
      </c>
      <c r="V9" s="68">
        <v>2</v>
      </c>
      <c r="W9" s="68">
        <v>2</v>
      </c>
      <c r="X9" s="4">
        <v>4</v>
      </c>
      <c r="Y9" s="4">
        <v>1</v>
      </c>
      <c r="Z9" s="4">
        <v>4</v>
      </c>
      <c r="AA9" s="32">
        <v>1</v>
      </c>
      <c r="AB9" s="44">
        <v>1</v>
      </c>
      <c r="AC9" s="45">
        <v>1</v>
      </c>
      <c r="AD9" s="46">
        <v>2</v>
      </c>
      <c r="AE9" s="4">
        <v>10</v>
      </c>
      <c r="AF9" s="68">
        <v>1</v>
      </c>
      <c r="AG9" s="68">
        <v>1</v>
      </c>
      <c r="AH9" s="40">
        <v>0</v>
      </c>
      <c r="AI9" s="68">
        <v>1</v>
      </c>
      <c r="AJ9" s="68">
        <v>1</v>
      </c>
      <c r="AK9" s="4">
        <v>3</v>
      </c>
      <c r="AL9" s="4">
        <v>1</v>
      </c>
      <c r="AM9" s="4">
        <v>4</v>
      </c>
      <c r="AN9" s="32">
        <v>2</v>
      </c>
      <c r="AO9" s="50">
        <v>-0.05</v>
      </c>
      <c r="AP9" s="71">
        <v>1</v>
      </c>
      <c r="AQ9" s="68">
        <v>3</v>
      </c>
      <c r="AR9" s="4">
        <v>10</v>
      </c>
      <c r="AS9" s="68">
        <v>1</v>
      </c>
      <c r="AT9" s="68">
        <v>1</v>
      </c>
      <c r="AU9" s="40">
        <v>0</v>
      </c>
      <c r="AV9" s="68">
        <v>3</v>
      </c>
      <c r="AW9" s="68">
        <v>4</v>
      </c>
      <c r="AX9" s="4">
        <v>5</v>
      </c>
      <c r="AY9" s="4">
        <v>1</v>
      </c>
      <c r="AZ9" s="4">
        <v>8</v>
      </c>
      <c r="BA9" s="32">
        <v>3</v>
      </c>
      <c r="BB9" s="50">
        <v>-7.5999999999999998E-2</v>
      </c>
      <c r="BC9" s="71">
        <v>2</v>
      </c>
      <c r="BD9" s="68">
        <v>13</v>
      </c>
      <c r="BE9" s="4">
        <v>6</v>
      </c>
      <c r="BF9" s="68">
        <v>3</v>
      </c>
      <c r="BG9" s="68">
        <v>7</v>
      </c>
      <c r="BH9" s="40">
        <v>-0.99299999999999999</v>
      </c>
      <c r="BI9" s="68">
        <v>4</v>
      </c>
      <c r="BJ9" s="68">
        <v>15</v>
      </c>
      <c r="BK9" s="4">
        <v>9</v>
      </c>
      <c r="BL9" s="4">
        <v>3</v>
      </c>
      <c r="BM9" s="4">
        <v>35</v>
      </c>
      <c r="BN9" s="32">
        <v>15</v>
      </c>
      <c r="BO9" s="307">
        <f t="shared" ref="BO9:BO14" si="7">SUM(B9,O9,AB9,AO9,BB9)</f>
        <v>2.1539999999999999</v>
      </c>
      <c r="BP9" s="300">
        <f>RANK(BO9,BO9:BO14,0)</f>
        <v>2</v>
      </c>
      <c r="BQ9" s="295">
        <f>RANK(BO9,(BO5:BO7,BO9:BO14,BO16:BO21,BO23:BO29),0)</f>
        <v>10</v>
      </c>
      <c r="BR9" s="248">
        <f t="shared" ref="BR9:BR14" si="8">SUM(E9,R9,AE9,AR9,BE9)</f>
        <v>46</v>
      </c>
      <c r="BS9" s="301">
        <f>RANK(BR9,BR9:BR14,0)</f>
        <v>3</v>
      </c>
      <c r="BT9" s="301">
        <f>RANK(BR9,(BR5:BR7,BR9:BR14,BR16:BR21,BR23:BR29),0)</f>
        <v>5</v>
      </c>
      <c r="BU9" s="249">
        <f t="shared" ref="BU9:BU14" si="9">SUM(H9,U9,AH9,AU9,BH9)</f>
        <v>-0.99299999999999999</v>
      </c>
      <c r="BV9" s="302">
        <f>RANK(BU9,BU9:BU14,0)</f>
        <v>4</v>
      </c>
      <c r="BW9" s="302">
        <f>RANK(BU9,(BU5:BU7,BU9:BU14,BU16:BU21,BU23:BU29),0)</f>
        <v>14</v>
      </c>
      <c r="BX9" s="251">
        <f t="shared" ref="BX9:BX14" si="10">SUM(BP9,BS9,BV9)</f>
        <v>9</v>
      </c>
      <c r="BY9" s="251">
        <f>RANK(BX9,BX9:BX14,1)</f>
        <v>2</v>
      </c>
      <c r="BZ9" s="251">
        <f t="shared" ref="BZ9:BZ14" si="11">SUM(BQ9,BT9,BW9)</f>
        <v>29</v>
      </c>
      <c r="CA9" s="252">
        <f>RANK(BZ9,(BZ5,BZ6,BZ7,BZ9,BZ10,BZ11,BZ18,BZ19,BZ12,BZ20,BZ13,BZ23,BZ24,BZ16,BZ25,BZ17,BZ26,BZ27,BZ21,BZ28,BZ29,BZ14),1)</f>
        <v>9</v>
      </c>
      <c r="CB9" s="9">
        <f t="shared" ref="CB9:CB14" si="12">BO9*4/10</f>
        <v>0.86199999999999999</v>
      </c>
      <c r="CC9" s="10">
        <f>RANK(CB9,CB9:CB14,0)</f>
        <v>2</v>
      </c>
      <c r="CD9" s="5">
        <f t="shared" ref="CD9:CD14" si="13">BR9*3/10</f>
        <v>13.8</v>
      </c>
      <c r="CE9" s="10">
        <f>RANK(CD9,CD9:CD14,0)</f>
        <v>3</v>
      </c>
      <c r="CF9" s="24">
        <f t="shared" ref="CF9:CF14" si="14">BU9*3/10</f>
        <v>-0.29799999999999999</v>
      </c>
      <c r="CG9" s="10">
        <f>RANK(CF9,CF9:CF14,0)</f>
        <v>4</v>
      </c>
      <c r="CH9" s="11">
        <f t="shared" ref="CH9:CH14" si="15">SUM(CC9,CE9,CG9)</f>
        <v>9</v>
      </c>
      <c r="CI9" s="12">
        <f>RANK(CH9,CH9:CH14,1)</f>
        <v>2</v>
      </c>
      <c r="CJ9" s="122" t="s">
        <v>93</v>
      </c>
    </row>
    <row r="10" spans="1:88" ht="15" customHeight="1" x14ac:dyDescent="0.25">
      <c r="A10" s="124" t="s">
        <v>51</v>
      </c>
      <c r="B10" s="111">
        <v>0.65200000000000002</v>
      </c>
      <c r="C10" s="53">
        <v>2</v>
      </c>
      <c r="D10" s="46">
        <v>2</v>
      </c>
      <c r="E10" s="10">
        <v>9</v>
      </c>
      <c r="F10" s="46">
        <v>5</v>
      </c>
      <c r="G10" s="46">
        <v>20</v>
      </c>
      <c r="H10" s="43">
        <v>0</v>
      </c>
      <c r="I10" s="46">
        <v>2</v>
      </c>
      <c r="J10" s="46">
        <v>2</v>
      </c>
      <c r="K10" s="10">
        <v>9</v>
      </c>
      <c r="L10" s="10">
        <v>6</v>
      </c>
      <c r="M10" s="10">
        <v>24</v>
      </c>
      <c r="N10" s="33">
        <v>21</v>
      </c>
      <c r="O10" s="44">
        <v>0.64</v>
      </c>
      <c r="P10" s="53">
        <v>1</v>
      </c>
      <c r="Q10" s="46">
        <v>1</v>
      </c>
      <c r="R10" s="10">
        <v>10</v>
      </c>
      <c r="S10" s="46">
        <v>1</v>
      </c>
      <c r="T10" s="46">
        <v>1</v>
      </c>
      <c r="U10" s="43">
        <v>0</v>
      </c>
      <c r="V10" s="46">
        <v>2</v>
      </c>
      <c r="W10" s="46">
        <v>2</v>
      </c>
      <c r="X10" s="10">
        <v>4</v>
      </c>
      <c r="Y10" s="10">
        <v>1</v>
      </c>
      <c r="Z10" s="10">
        <v>4</v>
      </c>
      <c r="AA10" s="33">
        <v>1</v>
      </c>
      <c r="AB10" s="47">
        <v>1</v>
      </c>
      <c r="AC10" s="48">
        <v>1</v>
      </c>
      <c r="AD10" s="49">
        <v>2</v>
      </c>
      <c r="AE10" s="10">
        <v>10</v>
      </c>
      <c r="AF10" s="46">
        <v>1</v>
      </c>
      <c r="AG10" s="46">
        <v>1</v>
      </c>
      <c r="AH10" s="43">
        <v>0</v>
      </c>
      <c r="AI10" s="46">
        <v>1</v>
      </c>
      <c r="AJ10" s="46">
        <v>1</v>
      </c>
      <c r="AK10" s="10">
        <v>3</v>
      </c>
      <c r="AL10" s="10">
        <v>1</v>
      </c>
      <c r="AM10" s="10">
        <v>4</v>
      </c>
      <c r="AN10" s="33">
        <v>2</v>
      </c>
      <c r="AO10" s="44">
        <v>-6.2E-2</v>
      </c>
      <c r="AP10" s="53">
        <v>3</v>
      </c>
      <c r="AQ10" s="46">
        <v>12</v>
      </c>
      <c r="AR10" s="10">
        <v>10</v>
      </c>
      <c r="AS10" s="46">
        <v>1</v>
      </c>
      <c r="AT10" s="46">
        <v>1</v>
      </c>
      <c r="AU10" s="43">
        <v>8.8999999999999996E-2</v>
      </c>
      <c r="AV10" s="46">
        <v>2</v>
      </c>
      <c r="AW10" s="46">
        <v>3</v>
      </c>
      <c r="AX10" s="10">
        <v>6</v>
      </c>
      <c r="AY10" s="10">
        <v>2</v>
      </c>
      <c r="AZ10" s="10">
        <v>16</v>
      </c>
      <c r="BA10" s="33">
        <v>5</v>
      </c>
      <c r="BB10" s="44">
        <v>-0.105</v>
      </c>
      <c r="BC10" s="53">
        <v>6</v>
      </c>
      <c r="BD10" s="46">
        <v>22</v>
      </c>
      <c r="BE10" s="10">
        <v>6</v>
      </c>
      <c r="BF10" s="46">
        <v>3</v>
      </c>
      <c r="BG10" s="46">
        <v>7</v>
      </c>
      <c r="BH10" s="43">
        <v>-10.798999999999999</v>
      </c>
      <c r="BI10" s="46">
        <v>6</v>
      </c>
      <c r="BJ10" s="46">
        <v>22</v>
      </c>
      <c r="BK10" s="10">
        <v>15</v>
      </c>
      <c r="BL10" s="10">
        <v>6</v>
      </c>
      <c r="BM10" s="10">
        <v>51</v>
      </c>
      <c r="BN10" s="33">
        <v>22</v>
      </c>
      <c r="BO10" s="309">
        <f t="shared" si="7"/>
        <v>2.125</v>
      </c>
      <c r="BP10" s="274">
        <f>RANK(BO10,BO9:BO14,0)</f>
        <v>4</v>
      </c>
      <c r="BQ10" s="260">
        <f>RANK(BO10,(BO5:BO7,BO9:BO14,BO16:BO21,BO23:BO29),0)</f>
        <v>17</v>
      </c>
      <c r="BR10" s="254">
        <f t="shared" si="8"/>
        <v>45</v>
      </c>
      <c r="BS10" s="261">
        <f>RANK(BR10,BR9:BR14,0)</f>
        <v>5</v>
      </c>
      <c r="BT10" s="261">
        <f>RANK(BR10,(BR5:BR7,BR9:BR14,BR16:BR21,BR23:BR29),0)</f>
        <v>11</v>
      </c>
      <c r="BU10" s="255">
        <f t="shared" si="9"/>
        <v>-10.71</v>
      </c>
      <c r="BV10" s="262">
        <f>RANK(BU10,BU9:BU14,0)</f>
        <v>6</v>
      </c>
      <c r="BW10" s="262">
        <f>RANK(BU10,(BU5:BU7,BU9:BU14,BU16:BU21,BU23:BU29),0)</f>
        <v>22</v>
      </c>
      <c r="BX10" s="257">
        <f t="shared" si="10"/>
        <v>15</v>
      </c>
      <c r="BY10" s="257">
        <f>RANK(BX10,BX9:BX14,1)</f>
        <v>6</v>
      </c>
      <c r="BZ10" s="257">
        <f t="shared" si="11"/>
        <v>50</v>
      </c>
      <c r="CA10" s="258">
        <f>RANK(BZ10,(BZ5,BZ6,BZ7,BZ9,BZ10,BZ11,BZ18,BZ19,BZ12,BZ20,BZ13,BZ23,BZ24,BZ16,BZ25,BZ17,BZ26,BZ27,BZ21,BZ28,BZ29,BZ14),1)</f>
        <v>22</v>
      </c>
      <c r="CB10" s="14">
        <f t="shared" si="12"/>
        <v>0.85</v>
      </c>
      <c r="CC10" s="15">
        <f>RANK(CB10,CB9:CB14,0)</f>
        <v>4</v>
      </c>
      <c r="CD10" s="7">
        <f t="shared" si="13"/>
        <v>13.5</v>
      </c>
      <c r="CE10" s="15">
        <f>RANK(CD10,CD9:CD14,0)</f>
        <v>5</v>
      </c>
      <c r="CF10" s="25">
        <f t="shared" si="14"/>
        <v>-3.2130000000000001</v>
      </c>
      <c r="CG10" s="15">
        <f>RANK(CF10,CF9:CF14,0)</f>
        <v>6</v>
      </c>
      <c r="CH10" s="16">
        <f t="shared" si="15"/>
        <v>15</v>
      </c>
      <c r="CI10" s="17">
        <f>RANK(CH10,CH9:CH14,1)</f>
        <v>6</v>
      </c>
      <c r="CJ10" s="124" t="s">
        <v>51</v>
      </c>
    </row>
    <row r="11" spans="1:88" ht="15" customHeight="1" x14ac:dyDescent="0.25">
      <c r="A11" s="125" t="s">
        <v>94</v>
      </c>
      <c r="B11" s="112">
        <v>0.64</v>
      </c>
      <c r="C11" s="48">
        <v>3</v>
      </c>
      <c r="D11" s="49">
        <v>3</v>
      </c>
      <c r="E11" s="15">
        <v>10</v>
      </c>
      <c r="F11" s="49">
        <v>1</v>
      </c>
      <c r="G11" s="49">
        <v>1</v>
      </c>
      <c r="H11" s="40">
        <v>0</v>
      </c>
      <c r="I11" s="49">
        <v>2</v>
      </c>
      <c r="J11" s="49">
        <v>2</v>
      </c>
      <c r="K11" s="15">
        <v>6</v>
      </c>
      <c r="L11" s="15">
        <v>1</v>
      </c>
      <c r="M11" s="15">
        <v>6</v>
      </c>
      <c r="N11" s="34">
        <v>1</v>
      </c>
      <c r="O11" s="47">
        <v>0.64</v>
      </c>
      <c r="P11" s="48">
        <v>1</v>
      </c>
      <c r="Q11" s="49">
        <v>1</v>
      </c>
      <c r="R11" s="15">
        <v>10</v>
      </c>
      <c r="S11" s="49">
        <v>1</v>
      </c>
      <c r="T11" s="49">
        <v>1</v>
      </c>
      <c r="U11" s="40">
        <v>0</v>
      </c>
      <c r="V11" s="49">
        <v>2</v>
      </c>
      <c r="W11" s="49">
        <v>2</v>
      </c>
      <c r="X11" s="15">
        <v>4</v>
      </c>
      <c r="Y11" s="15">
        <v>1</v>
      </c>
      <c r="Z11" s="15">
        <v>4</v>
      </c>
      <c r="AA11" s="34">
        <v>1</v>
      </c>
      <c r="AB11" s="50">
        <v>1</v>
      </c>
      <c r="AC11" s="51">
        <v>1</v>
      </c>
      <c r="AD11" s="52">
        <v>2</v>
      </c>
      <c r="AE11" s="15">
        <v>10</v>
      </c>
      <c r="AF11" s="49">
        <v>1</v>
      </c>
      <c r="AG11" s="49">
        <v>1</v>
      </c>
      <c r="AH11" s="40">
        <v>0</v>
      </c>
      <c r="AI11" s="49">
        <v>1</v>
      </c>
      <c r="AJ11" s="49">
        <v>1</v>
      </c>
      <c r="AK11" s="15">
        <v>3</v>
      </c>
      <c r="AL11" s="15">
        <v>1</v>
      </c>
      <c r="AM11" s="15">
        <v>4</v>
      </c>
      <c r="AN11" s="34">
        <v>2</v>
      </c>
      <c r="AO11" s="47">
        <v>-5.8000000000000003E-2</v>
      </c>
      <c r="AP11" s="48">
        <v>2</v>
      </c>
      <c r="AQ11" s="49">
        <v>8</v>
      </c>
      <c r="AR11" s="15">
        <v>9</v>
      </c>
      <c r="AS11" s="49">
        <v>6</v>
      </c>
      <c r="AT11" s="49">
        <v>11</v>
      </c>
      <c r="AU11" s="40">
        <v>0</v>
      </c>
      <c r="AV11" s="49">
        <v>3</v>
      </c>
      <c r="AW11" s="49">
        <v>4</v>
      </c>
      <c r="AX11" s="15">
        <v>11</v>
      </c>
      <c r="AY11" s="15">
        <v>5</v>
      </c>
      <c r="AZ11" s="15">
        <v>23</v>
      </c>
      <c r="BA11" s="34">
        <v>9</v>
      </c>
      <c r="BB11" s="47">
        <v>-4.5999999999999999E-2</v>
      </c>
      <c r="BC11" s="48">
        <v>1</v>
      </c>
      <c r="BD11" s="49">
        <v>4</v>
      </c>
      <c r="BE11" s="15">
        <v>8</v>
      </c>
      <c r="BF11" s="49">
        <v>1</v>
      </c>
      <c r="BG11" s="49">
        <v>1</v>
      </c>
      <c r="BH11" s="40">
        <v>0</v>
      </c>
      <c r="BI11" s="49">
        <v>2</v>
      </c>
      <c r="BJ11" s="49">
        <v>5</v>
      </c>
      <c r="BK11" s="15">
        <v>4</v>
      </c>
      <c r="BL11" s="15">
        <v>1</v>
      </c>
      <c r="BM11" s="15">
        <v>10</v>
      </c>
      <c r="BN11" s="34">
        <v>1</v>
      </c>
      <c r="BO11" s="311">
        <f t="shared" si="7"/>
        <v>2.1760000000000002</v>
      </c>
      <c r="BP11" s="263">
        <f>RANK(BO11,BO9:BO14,0)</f>
        <v>1</v>
      </c>
      <c r="BQ11" s="264">
        <f>RANK(BO11,(BO5:BO7,BO9:BO14,BO16:BO21,BO23:BO29),0)</f>
        <v>5</v>
      </c>
      <c r="BR11" s="316">
        <f t="shared" si="8"/>
        <v>47</v>
      </c>
      <c r="BS11" s="265">
        <f>RANK(BR11,BR9:BR14,0)</f>
        <v>2</v>
      </c>
      <c r="BT11" s="265">
        <f>RANK(BR11,(BR5:BR7,BR9:BR14,BR16:BR21,BR23:BR29),0)</f>
        <v>2</v>
      </c>
      <c r="BU11" s="249">
        <f t="shared" si="9"/>
        <v>0</v>
      </c>
      <c r="BV11" s="266">
        <f>RANK(BU11,BU9:BU14,0)</f>
        <v>2</v>
      </c>
      <c r="BW11" s="266">
        <f>RANK(BU11,(BU5:BU7,BU9:BU14,BU16:BU21,BU23:BU29),0)</f>
        <v>4</v>
      </c>
      <c r="BX11" s="267">
        <f t="shared" si="10"/>
        <v>5</v>
      </c>
      <c r="BY11" s="267">
        <f>RANK(BX11,BX9:BX14,1)</f>
        <v>1</v>
      </c>
      <c r="BZ11" s="267">
        <f t="shared" si="11"/>
        <v>11</v>
      </c>
      <c r="CA11" s="268">
        <f>RANK(BZ11,(BZ5,BZ6,BZ7,BZ9,BZ10,BZ11,BZ18,BZ19,BZ12,BZ20,BZ13,BZ23,BZ24,BZ16,BZ25,BZ17,BZ26,BZ27,BZ21,BZ28,BZ29,BZ14),1)</f>
        <v>1</v>
      </c>
      <c r="CB11" s="3">
        <f t="shared" si="12"/>
        <v>0.87</v>
      </c>
      <c r="CC11" s="4">
        <f>RANK(CB11,CB9:CB14,0)</f>
        <v>1</v>
      </c>
      <c r="CD11" s="13">
        <f t="shared" si="13"/>
        <v>14.1</v>
      </c>
      <c r="CE11" s="4">
        <f>RANK(CD11,CD9:CD14,0)</f>
        <v>2</v>
      </c>
      <c r="CF11" s="23">
        <f t="shared" si="14"/>
        <v>0</v>
      </c>
      <c r="CG11" s="4">
        <f>RANK(CF11,CF9:CF14,0)</f>
        <v>2</v>
      </c>
      <c r="CH11" s="8">
        <f t="shared" si="15"/>
        <v>5</v>
      </c>
      <c r="CI11" s="6">
        <f>RANK(CH11,CH9:CH14,1)</f>
        <v>1</v>
      </c>
      <c r="CJ11" s="125" t="s">
        <v>94</v>
      </c>
    </row>
    <row r="12" spans="1:88" ht="15" customHeight="1" x14ac:dyDescent="0.25">
      <c r="A12" s="126" t="s">
        <v>95</v>
      </c>
      <c r="B12" s="111">
        <v>0.64</v>
      </c>
      <c r="C12" s="53">
        <v>3</v>
      </c>
      <c r="D12" s="46">
        <v>3</v>
      </c>
      <c r="E12" s="10">
        <v>10</v>
      </c>
      <c r="F12" s="46">
        <v>1</v>
      </c>
      <c r="G12" s="46">
        <v>1</v>
      </c>
      <c r="H12" s="42">
        <v>0</v>
      </c>
      <c r="I12" s="46">
        <v>2</v>
      </c>
      <c r="J12" s="46">
        <v>2</v>
      </c>
      <c r="K12" s="10">
        <v>6</v>
      </c>
      <c r="L12" s="10">
        <v>1</v>
      </c>
      <c r="M12" s="10">
        <v>6</v>
      </c>
      <c r="N12" s="33">
        <v>1</v>
      </c>
      <c r="O12" s="44">
        <v>0.64</v>
      </c>
      <c r="P12" s="53">
        <v>1</v>
      </c>
      <c r="Q12" s="46">
        <v>1</v>
      </c>
      <c r="R12" s="10">
        <v>10</v>
      </c>
      <c r="S12" s="46">
        <v>1</v>
      </c>
      <c r="T12" s="46">
        <v>1</v>
      </c>
      <c r="U12" s="42">
        <v>0</v>
      </c>
      <c r="V12" s="46">
        <v>2</v>
      </c>
      <c r="W12" s="46">
        <v>2</v>
      </c>
      <c r="X12" s="10">
        <v>4</v>
      </c>
      <c r="Y12" s="10">
        <v>1</v>
      </c>
      <c r="Z12" s="10">
        <v>4</v>
      </c>
      <c r="AA12" s="33">
        <v>1</v>
      </c>
      <c r="AB12" s="44">
        <v>1</v>
      </c>
      <c r="AC12" s="53">
        <v>1</v>
      </c>
      <c r="AD12" s="46">
        <v>2</v>
      </c>
      <c r="AE12" s="10">
        <v>10</v>
      </c>
      <c r="AF12" s="46">
        <v>1</v>
      </c>
      <c r="AG12" s="46">
        <v>1</v>
      </c>
      <c r="AH12" s="42">
        <v>0</v>
      </c>
      <c r="AI12" s="46">
        <v>1</v>
      </c>
      <c r="AJ12" s="46">
        <v>1</v>
      </c>
      <c r="AK12" s="10">
        <v>3</v>
      </c>
      <c r="AL12" s="10">
        <v>1</v>
      </c>
      <c r="AM12" s="10">
        <v>4</v>
      </c>
      <c r="AN12" s="33">
        <v>2</v>
      </c>
      <c r="AO12" s="44">
        <v>-6.8000000000000005E-2</v>
      </c>
      <c r="AP12" s="53">
        <v>5</v>
      </c>
      <c r="AQ12" s="46">
        <v>19</v>
      </c>
      <c r="AR12" s="10">
        <v>10</v>
      </c>
      <c r="AS12" s="46">
        <v>1</v>
      </c>
      <c r="AT12" s="46">
        <v>1</v>
      </c>
      <c r="AU12" s="42">
        <v>0</v>
      </c>
      <c r="AV12" s="46">
        <v>3</v>
      </c>
      <c r="AW12" s="46">
        <v>4</v>
      </c>
      <c r="AX12" s="10">
        <v>9</v>
      </c>
      <c r="AY12" s="10">
        <v>4</v>
      </c>
      <c r="AZ12" s="10">
        <v>24</v>
      </c>
      <c r="BA12" s="33">
        <v>10</v>
      </c>
      <c r="BB12" s="44">
        <v>-0.09</v>
      </c>
      <c r="BC12" s="53">
        <v>4</v>
      </c>
      <c r="BD12" s="46">
        <v>17</v>
      </c>
      <c r="BE12" s="10">
        <v>6</v>
      </c>
      <c r="BF12" s="46">
        <v>3</v>
      </c>
      <c r="BG12" s="46">
        <v>7</v>
      </c>
      <c r="BH12" s="42">
        <v>-5.008</v>
      </c>
      <c r="BI12" s="46">
        <v>5</v>
      </c>
      <c r="BJ12" s="46">
        <v>21</v>
      </c>
      <c r="BK12" s="10">
        <v>12</v>
      </c>
      <c r="BL12" s="10">
        <v>5</v>
      </c>
      <c r="BM12" s="10">
        <v>45</v>
      </c>
      <c r="BN12" s="33">
        <v>21</v>
      </c>
      <c r="BO12" s="309">
        <f t="shared" si="7"/>
        <v>2.1219999999999999</v>
      </c>
      <c r="BP12" s="274">
        <f>RANK(BO12,BO9:BO14,0)</f>
        <v>5</v>
      </c>
      <c r="BQ12" s="260">
        <f>RANK(BO12,(BO5:BO7,BO9:BO14,BO16:BO21,BO23:BO29),0)</f>
        <v>19</v>
      </c>
      <c r="BR12" s="254">
        <f t="shared" si="8"/>
        <v>46</v>
      </c>
      <c r="BS12" s="261">
        <f>RANK(BR12,BR9:BR14,0)</f>
        <v>3</v>
      </c>
      <c r="BT12" s="261">
        <f>RANK(BR12,(BR5:BR7,BR9:BR14,BR16:BR21,BR23:BR29),0)</f>
        <v>5</v>
      </c>
      <c r="BU12" s="275">
        <f t="shared" si="9"/>
        <v>-5.008</v>
      </c>
      <c r="BV12" s="262">
        <f>RANK(BU12,BU9:BU14,0)</f>
        <v>5</v>
      </c>
      <c r="BW12" s="262">
        <f>RANK(BU12,(BU5:BU7,BU9:BU14,BU16:BU21,BU23:BU29),0)</f>
        <v>21</v>
      </c>
      <c r="BX12" s="257">
        <f t="shared" si="10"/>
        <v>13</v>
      </c>
      <c r="BY12" s="257">
        <f>RANK(BX12,BX9:BX14,1)</f>
        <v>5</v>
      </c>
      <c r="BZ12" s="257">
        <f t="shared" si="11"/>
        <v>45</v>
      </c>
      <c r="CA12" s="258">
        <f>RANK(BZ12,(BZ5,BZ6,BZ7,BZ9,BZ10,BZ11,BZ18,BZ19,BZ12,BZ20,BZ13,BZ23,BZ24,BZ16,BZ25,BZ17,BZ26,BZ27,BZ21,BZ28,BZ29,BZ14),1)</f>
        <v>20</v>
      </c>
      <c r="CB12" s="9">
        <f t="shared" si="12"/>
        <v>0.84899999999999998</v>
      </c>
      <c r="CC12" s="10">
        <f>RANK(CB12,CB9:CB14,0)</f>
        <v>5</v>
      </c>
      <c r="CD12" s="5">
        <f t="shared" si="13"/>
        <v>13.8</v>
      </c>
      <c r="CE12" s="10">
        <f>RANK(CD12,CD9:CD14,0)</f>
        <v>3</v>
      </c>
      <c r="CF12" s="24">
        <f t="shared" si="14"/>
        <v>-1.502</v>
      </c>
      <c r="CG12" s="10">
        <f>RANK(CF12,CF9:CF14,0)</f>
        <v>5</v>
      </c>
      <c r="CH12" s="11">
        <f t="shared" si="15"/>
        <v>13</v>
      </c>
      <c r="CI12" s="12">
        <f>RANK(CH12,CH9:CH14,1)</f>
        <v>5</v>
      </c>
      <c r="CJ12" s="126" t="s">
        <v>95</v>
      </c>
    </row>
    <row r="13" spans="1:88" ht="15" customHeight="1" x14ac:dyDescent="0.25">
      <c r="A13" s="125" t="s">
        <v>96</v>
      </c>
      <c r="B13" s="112">
        <v>0.65700000000000003</v>
      </c>
      <c r="C13" s="48">
        <v>1</v>
      </c>
      <c r="D13" s="49">
        <v>1</v>
      </c>
      <c r="E13" s="15">
        <v>8</v>
      </c>
      <c r="F13" s="49">
        <v>6</v>
      </c>
      <c r="G13" s="49">
        <v>21</v>
      </c>
      <c r="H13" s="40">
        <v>8.0000000000000002E-3</v>
      </c>
      <c r="I13" s="49">
        <v>1</v>
      </c>
      <c r="J13" s="49">
        <v>1</v>
      </c>
      <c r="K13" s="15">
        <v>8</v>
      </c>
      <c r="L13" s="15">
        <v>5</v>
      </c>
      <c r="M13" s="15">
        <v>23</v>
      </c>
      <c r="N13" s="34">
        <v>20</v>
      </c>
      <c r="O13" s="47">
        <v>0.64</v>
      </c>
      <c r="P13" s="48">
        <v>1</v>
      </c>
      <c r="Q13" s="49">
        <v>1</v>
      </c>
      <c r="R13" s="15">
        <v>9</v>
      </c>
      <c r="S13" s="49">
        <v>6</v>
      </c>
      <c r="T13" s="49">
        <v>20</v>
      </c>
      <c r="U13" s="40">
        <v>8.9999999999999993E-3</v>
      </c>
      <c r="V13" s="49">
        <v>1</v>
      </c>
      <c r="W13" s="49">
        <v>1</v>
      </c>
      <c r="X13" s="15">
        <v>8</v>
      </c>
      <c r="Y13" s="15">
        <v>6</v>
      </c>
      <c r="Z13" s="15">
        <v>22</v>
      </c>
      <c r="AA13" s="34">
        <v>20</v>
      </c>
      <c r="AB13" s="47">
        <v>1</v>
      </c>
      <c r="AC13" s="48">
        <v>1</v>
      </c>
      <c r="AD13" s="49">
        <v>2</v>
      </c>
      <c r="AE13" s="15">
        <v>10</v>
      </c>
      <c r="AF13" s="49">
        <v>1</v>
      </c>
      <c r="AG13" s="49">
        <v>1</v>
      </c>
      <c r="AH13" s="40">
        <v>0</v>
      </c>
      <c r="AI13" s="49">
        <v>1</v>
      </c>
      <c r="AJ13" s="49">
        <v>1</v>
      </c>
      <c r="AK13" s="15">
        <v>3</v>
      </c>
      <c r="AL13" s="15">
        <v>1</v>
      </c>
      <c r="AM13" s="15">
        <v>4</v>
      </c>
      <c r="AN13" s="34">
        <v>2</v>
      </c>
      <c r="AO13" s="47">
        <v>-6.6000000000000003E-2</v>
      </c>
      <c r="AP13" s="48">
        <v>4</v>
      </c>
      <c r="AQ13" s="49">
        <v>16</v>
      </c>
      <c r="AR13" s="15">
        <v>10</v>
      </c>
      <c r="AS13" s="49">
        <v>1</v>
      </c>
      <c r="AT13" s="49">
        <v>1</v>
      </c>
      <c r="AU13" s="40">
        <v>9.2999999999999999E-2</v>
      </c>
      <c r="AV13" s="49">
        <v>1</v>
      </c>
      <c r="AW13" s="49">
        <v>1</v>
      </c>
      <c r="AX13" s="15">
        <v>6</v>
      </c>
      <c r="AY13" s="15">
        <v>2</v>
      </c>
      <c r="AZ13" s="15">
        <v>18</v>
      </c>
      <c r="BA13" s="34">
        <v>6</v>
      </c>
      <c r="BB13" s="47">
        <v>-9.4E-2</v>
      </c>
      <c r="BC13" s="48">
        <v>5</v>
      </c>
      <c r="BD13" s="49">
        <v>20</v>
      </c>
      <c r="BE13" s="15">
        <v>6</v>
      </c>
      <c r="BF13" s="49">
        <v>3</v>
      </c>
      <c r="BG13" s="49">
        <v>7</v>
      </c>
      <c r="BH13" s="40">
        <v>5.0999999999999997E-2</v>
      </c>
      <c r="BI13" s="49">
        <v>1</v>
      </c>
      <c r="BJ13" s="49">
        <v>2</v>
      </c>
      <c r="BK13" s="15">
        <v>9</v>
      </c>
      <c r="BL13" s="15">
        <v>3</v>
      </c>
      <c r="BM13" s="15">
        <v>29</v>
      </c>
      <c r="BN13" s="34">
        <v>11</v>
      </c>
      <c r="BO13" s="311">
        <f t="shared" si="7"/>
        <v>2.137</v>
      </c>
      <c r="BP13" s="263">
        <f>RANK(BO13,BO9:BO14,0)</f>
        <v>3</v>
      </c>
      <c r="BQ13" s="264">
        <f>RANK(BO13,(BO5:BO7,BO9:BO14,BO16:BO21,BO23:BO29),0)</f>
        <v>13</v>
      </c>
      <c r="BR13" s="316">
        <f t="shared" si="8"/>
        <v>43</v>
      </c>
      <c r="BS13" s="265">
        <f>RANK(BR13,BR9:BR14,0)</f>
        <v>6</v>
      </c>
      <c r="BT13" s="265">
        <f>RANK(BR13,(BR5:BR7,BR9:BR14,BR16:BR21,BR23:BR29),0)</f>
        <v>21</v>
      </c>
      <c r="BU13" s="249">
        <f t="shared" si="9"/>
        <v>0.161</v>
      </c>
      <c r="BV13" s="266">
        <f>RANK(BU13,BU9:BU14,0)</f>
        <v>1</v>
      </c>
      <c r="BW13" s="266">
        <f>RANK(BU13,(BU5:BU7,BU9:BU14,BU16:BU21,BU23:BU29),0)</f>
        <v>2</v>
      </c>
      <c r="BX13" s="267">
        <f t="shared" si="10"/>
        <v>10</v>
      </c>
      <c r="BY13" s="267">
        <f>RANK(BX13,BX9:BX14,1)</f>
        <v>3</v>
      </c>
      <c r="BZ13" s="267">
        <f t="shared" si="11"/>
        <v>36</v>
      </c>
      <c r="CA13" s="268">
        <f>RANK(BZ13,(BZ5,BZ6,BZ7,BZ9,BZ10,BZ11,BZ18,BZ19,BZ12,BZ20,BZ13,BZ23,BZ24,BZ16,BZ25,BZ17,BZ26,BZ27,BZ21,BZ28,BZ29,BZ14),1)</f>
        <v>16</v>
      </c>
      <c r="CB13" s="14">
        <f t="shared" si="12"/>
        <v>0.85499999999999998</v>
      </c>
      <c r="CC13" s="15">
        <f>RANK(CB13,CB9:CB14,0)</f>
        <v>3</v>
      </c>
      <c r="CD13" s="7">
        <f t="shared" si="13"/>
        <v>12.9</v>
      </c>
      <c r="CE13" s="15">
        <f>RANK(CD13,CD9:CD14,0)</f>
        <v>6</v>
      </c>
      <c r="CF13" s="25">
        <f t="shared" si="14"/>
        <v>4.8000000000000001E-2</v>
      </c>
      <c r="CG13" s="15">
        <f>RANK(CF13,CF9:CF14,0)</f>
        <v>1</v>
      </c>
      <c r="CH13" s="16">
        <f t="shared" si="15"/>
        <v>10</v>
      </c>
      <c r="CI13" s="17">
        <f>RANK(CH13,CH9:CH14,1)</f>
        <v>3</v>
      </c>
      <c r="CJ13" s="125" t="s">
        <v>96</v>
      </c>
    </row>
    <row r="14" spans="1:88" ht="15" customHeight="1" thickBot="1" x14ac:dyDescent="0.3">
      <c r="A14" s="126" t="s">
        <v>97</v>
      </c>
      <c r="B14" s="111">
        <v>0.64</v>
      </c>
      <c r="C14" s="55">
        <v>3</v>
      </c>
      <c r="D14" s="68">
        <v>3</v>
      </c>
      <c r="E14" s="4">
        <v>10</v>
      </c>
      <c r="F14" s="46">
        <v>1</v>
      </c>
      <c r="G14" s="57">
        <v>1</v>
      </c>
      <c r="H14" s="39">
        <v>0</v>
      </c>
      <c r="I14" s="59">
        <v>2</v>
      </c>
      <c r="J14" s="46">
        <v>2</v>
      </c>
      <c r="K14" s="4">
        <v>6</v>
      </c>
      <c r="L14" s="4">
        <v>1</v>
      </c>
      <c r="M14" s="4">
        <v>6</v>
      </c>
      <c r="N14" s="32">
        <v>1</v>
      </c>
      <c r="O14" s="44">
        <v>0.64</v>
      </c>
      <c r="P14" s="55">
        <v>1</v>
      </c>
      <c r="Q14" s="68">
        <v>1</v>
      </c>
      <c r="R14" s="4">
        <v>10</v>
      </c>
      <c r="S14" s="46">
        <v>1</v>
      </c>
      <c r="T14" s="57">
        <v>1</v>
      </c>
      <c r="U14" s="39">
        <v>0</v>
      </c>
      <c r="V14" s="59">
        <v>2</v>
      </c>
      <c r="W14" s="46">
        <v>2</v>
      </c>
      <c r="X14" s="4">
        <v>4</v>
      </c>
      <c r="Y14" s="4">
        <v>1</v>
      </c>
      <c r="Z14" s="4">
        <v>4</v>
      </c>
      <c r="AA14" s="32">
        <v>1</v>
      </c>
      <c r="AB14" s="54">
        <v>1</v>
      </c>
      <c r="AC14" s="55">
        <v>1</v>
      </c>
      <c r="AD14" s="56">
        <v>2</v>
      </c>
      <c r="AE14" s="4">
        <v>10</v>
      </c>
      <c r="AF14" s="46">
        <v>1</v>
      </c>
      <c r="AG14" s="57">
        <v>1</v>
      </c>
      <c r="AH14" s="39">
        <v>0</v>
      </c>
      <c r="AI14" s="59">
        <v>1</v>
      </c>
      <c r="AJ14" s="46">
        <v>1</v>
      </c>
      <c r="AK14" s="4">
        <v>3</v>
      </c>
      <c r="AL14" s="4">
        <v>1</v>
      </c>
      <c r="AM14" s="4">
        <v>4</v>
      </c>
      <c r="AN14" s="32">
        <v>2</v>
      </c>
      <c r="AO14" s="44">
        <v>-7.3999999999999996E-2</v>
      </c>
      <c r="AP14" s="53">
        <v>6</v>
      </c>
      <c r="AQ14" s="46">
        <v>20</v>
      </c>
      <c r="AR14" s="4">
        <v>10</v>
      </c>
      <c r="AS14" s="46">
        <v>1</v>
      </c>
      <c r="AT14" s="57">
        <v>1</v>
      </c>
      <c r="AU14" s="42">
        <v>-1.2999999999999999E-2</v>
      </c>
      <c r="AV14" s="59">
        <v>6</v>
      </c>
      <c r="AW14" s="46">
        <v>17</v>
      </c>
      <c r="AX14" s="4">
        <v>13</v>
      </c>
      <c r="AY14" s="4">
        <v>6</v>
      </c>
      <c r="AZ14" s="4">
        <v>38</v>
      </c>
      <c r="BA14" s="32">
        <v>18</v>
      </c>
      <c r="BB14" s="44">
        <v>-8.7999999999999995E-2</v>
      </c>
      <c r="BC14" s="53">
        <v>3</v>
      </c>
      <c r="BD14" s="46">
        <v>16</v>
      </c>
      <c r="BE14" s="4">
        <v>8</v>
      </c>
      <c r="BF14" s="46">
        <v>1</v>
      </c>
      <c r="BG14" s="57">
        <v>1</v>
      </c>
      <c r="BH14" s="42">
        <v>0</v>
      </c>
      <c r="BI14" s="59">
        <v>2</v>
      </c>
      <c r="BJ14" s="46">
        <v>5</v>
      </c>
      <c r="BK14" s="4">
        <v>6</v>
      </c>
      <c r="BL14" s="4">
        <v>2</v>
      </c>
      <c r="BM14" s="4">
        <v>22</v>
      </c>
      <c r="BN14" s="32">
        <v>10</v>
      </c>
      <c r="BO14" s="309">
        <f t="shared" si="7"/>
        <v>2.1179999999999999</v>
      </c>
      <c r="BP14" s="274">
        <f>RANK(BO14,BO9:BO14,0)</f>
        <v>6</v>
      </c>
      <c r="BQ14" s="260">
        <f>RANK(BO14,(BO5:BO7,BO9:BO14,BO16:BO21,BO23:BO29),0)</f>
        <v>20</v>
      </c>
      <c r="BR14" s="254">
        <f t="shared" si="8"/>
        <v>48</v>
      </c>
      <c r="BS14" s="261">
        <f>RANK(BR14,BR9:BR14,0)</f>
        <v>1</v>
      </c>
      <c r="BT14" s="276">
        <f>RANK(BR14,(BR5:BR7,BR9:BR14,BR16:BR21,BR23:BR29),0)</f>
        <v>1</v>
      </c>
      <c r="BU14" s="275">
        <f t="shared" si="9"/>
        <v>-1.2999999999999999E-2</v>
      </c>
      <c r="BV14" s="277">
        <f>RANK(BU14,BU9:BU14,0)</f>
        <v>3</v>
      </c>
      <c r="BW14" s="262">
        <f>RANK(BU14,(BU5:BU7,BU9:BU14,BU16:BU21,BU23:BU29),0)</f>
        <v>8</v>
      </c>
      <c r="BX14" s="257">
        <f t="shared" si="10"/>
        <v>10</v>
      </c>
      <c r="BY14" s="257">
        <f>RANK(BX14,BX9:BX14,1)</f>
        <v>3</v>
      </c>
      <c r="BZ14" s="257">
        <f t="shared" si="11"/>
        <v>29</v>
      </c>
      <c r="CA14" s="258">
        <f>RANK(BZ14,(BZ5,BZ6,BZ7,BZ9,BZ10,BZ11,BZ18,BZ19,BZ12,BZ20,BZ13,BZ23,BZ24,BZ16,BZ25,BZ17,BZ26,BZ27,BZ21,BZ28,BZ29,BZ14),1)</f>
        <v>9</v>
      </c>
      <c r="CB14" s="9">
        <f t="shared" si="12"/>
        <v>0.84699999999999998</v>
      </c>
      <c r="CC14" s="10">
        <f>RANK(CB14,CB9:CB14,0)</f>
        <v>6</v>
      </c>
      <c r="CD14" s="5">
        <f t="shared" si="13"/>
        <v>14.4</v>
      </c>
      <c r="CE14" s="10">
        <f>RANK(CD14,CD9:CD14,0)</f>
        <v>1</v>
      </c>
      <c r="CF14" s="24">
        <f t="shared" si="14"/>
        <v>-4.0000000000000001E-3</v>
      </c>
      <c r="CG14" s="10">
        <f>RANK(CF14,CF9:CF14,0)</f>
        <v>3</v>
      </c>
      <c r="CH14" s="11">
        <f t="shared" si="15"/>
        <v>10</v>
      </c>
      <c r="CI14" s="12">
        <f>RANK(CH14,CH9:CH14,1)</f>
        <v>3</v>
      </c>
      <c r="CJ14" s="126" t="s">
        <v>97</v>
      </c>
    </row>
    <row r="15" spans="1:88" ht="15" customHeight="1" thickBot="1" x14ac:dyDescent="0.3">
      <c r="A15" s="246" t="s">
        <v>55</v>
      </c>
      <c r="B15" s="236"/>
      <c r="C15" s="237"/>
      <c r="D15" s="237"/>
      <c r="E15" s="237"/>
      <c r="F15" s="237"/>
      <c r="G15" s="237"/>
      <c r="H15" s="236"/>
      <c r="I15" s="237"/>
      <c r="J15" s="237"/>
      <c r="K15" s="238"/>
      <c r="L15" s="238"/>
      <c r="M15" s="238"/>
      <c r="N15" s="239"/>
      <c r="O15" s="236"/>
      <c r="P15" s="237"/>
      <c r="Q15" s="237"/>
      <c r="R15" s="237"/>
      <c r="S15" s="237"/>
      <c r="T15" s="237"/>
      <c r="U15" s="236"/>
      <c r="V15" s="237"/>
      <c r="W15" s="237"/>
      <c r="X15" s="238"/>
      <c r="Y15" s="238"/>
      <c r="Z15" s="238"/>
      <c r="AA15" s="239"/>
      <c r="AB15" s="236"/>
      <c r="AC15" s="237"/>
      <c r="AD15" s="237"/>
      <c r="AE15" s="237"/>
      <c r="AF15" s="237"/>
      <c r="AG15" s="237"/>
      <c r="AH15" s="236"/>
      <c r="AI15" s="237"/>
      <c r="AJ15" s="237"/>
      <c r="AK15" s="238"/>
      <c r="AL15" s="238"/>
      <c r="AM15" s="238"/>
      <c r="AN15" s="239"/>
      <c r="AO15" s="236"/>
      <c r="AP15" s="237"/>
      <c r="AQ15" s="237"/>
      <c r="AR15" s="237"/>
      <c r="AS15" s="237"/>
      <c r="AT15" s="237"/>
      <c r="AU15" s="236"/>
      <c r="AV15" s="237"/>
      <c r="AW15" s="237"/>
      <c r="AX15" s="238"/>
      <c r="AY15" s="238"/>
      <c r="AZ15" s="238"/>
      <c r="BA15" s="239"/>
      <c r="BB15" s="236"/>
      <c r="BC15" s="237"/>
      <c r="BD15" s="237"/>
      <c r="BE15" s="237"/>
      <c r="BF15" s="237"/>
      <c r="BG15" s="237"/>
      <c r="BH15" s="236"/>
      <c r="BI15" s="237"/>
      <c r="BJ15" s="237"/>
      <c r="BK15" s="238"/>
      <c r="BL15" s="238"/>
      <c r="BM15" s="238"/>
      <c r="BN15" s="239"/>
      <c r="BO15" s="314"/>
      <c r="BP15" s="303"/>
      <c r="BQ15" s="303"/>
      <c r="BR15" s="303"/>
      <c r="BS15" s="303"/>
      <c r="BT15" s="303"/>
      <c r="BU15" s="304"/>
      <c r="BV15" s="303"/>
      <c r="BW15" s="303"/>
      <c r="BX15" s="303"/>
      <c r="BY15" s="303"/>
      <c r="BZ15" s="303"/>
      <c r="CA15" s="303"/>
      <c r="CB15" s="242"/>
      <c r="CC15" s="238"/>
      <c r="CD15" s="244"/>
      <c r="CE15" s="238"/>
      <c r="CF15" s="243"/>
      <c r="CG15" s="238"/>
      <c r="CH15" s="245"/>
      <c r="CI15" s="306"/>
      <c r="CJ15" s="246" t="s">
        <v>55</v>
      </c>
    </row>
    <row r="16" spans="1:88" ht="15" customHeight="1" x14ac:dyDescent="0.25">
      <c r="A16" s="123" t="s">
        <v>58</v>
      </c>
      <c r="B16" s="111">
        <v>0.64</v>
      </c>
      <c r="C16" s="53">
        <v>1</v>
      </c>
      <c r="D16" s="46">
        <v>3</v>
      </c>
      <c r="E16" s="10">
        <v>10</v>
      </c>
      <c r="F16" s="59">
        <v>1</v>
      </c>
      <c r="G16" s="57">
        <v>1</v>
      </c>
      <c r="H16" s="42">
        <v>0</v>
      </c>
      <c r="I16" s="59">
        <v>1</v>
      </c>
      <c r="J16" s="57">
        <v>2</v>
      </c>
      <c r="K16" s="10">
        <v>3</v>
      </c>
      <c r="L16" s="10">
        <v>1</v>
      </c>
      <c r="M16" s="10">
        <v>6</v>
      </c>
      <c r="N16" s="33">
        <v>1</v>
      </c>
      <c r="O16" s="44">
        <v>0.64</v>
      </c>
      <c r="P16" s="53">
        <v>1</v>
      </c>
      <c r="Q16" s="46">
        <v>1</v>
      </c>
      <c r="R16" s="10">
        <v>10</v>
      </c>
      <c r="S16" s="59">
        <v>1</v>
      </c>
      <c r="T16" s="57">
        <v>1</v>
      </c>
      <c r="U16" s="42">
        <v>0</v>
      </c>
      <c r="V16" s="59">
        <v>1</v>
      </c>
      <c r="W16" s="57">
        <v>2</v>
      </c>
      <c r="X16" s="10">
        <v>3</v>
      </c>
      <c r="Y16" s="10">
        <v>1</v>
      </c>
      <c r="Z16" s="10">
        <v>4</v>
      </c>
      <c r="AA16" s="33">
        <v>1</v>
      </c>
      <c r="AB16" s="44">
        <v>1</v>
      </c>
      <c r="AC16" s="53">
        <v>2</v>
      </c>
      <c r="AD16" s="46">
        <v>2</v>
      </c>
      <c r="AE16" s="10">
        <v>10</v>
      </c>
      <c r="AF16" s="59">
        <v>1</v>
      </c>
      <c r="AG16" s="57">
        <v>1</v>
      </c>
      <c r="AH16" s="42">
        <v>0</v>
      </c>
      <c r="AI16" s="59">
        <v>1</v>
      </c>
      <c r="AJ16" s="57">
        <v>1</v>
      </c>
      <c r="AK16" s="10">
        <v>4</v>
      </c>
      <c r="AL16" s="10">
        <v>2</v>
      </c>
      <c r="AM16" s="10">
        <v>4</v>
      </c>
      <c r="AN16" s="33">
        <v>2</v>
      </c>
      <c r="AO16" s="44">
        <v>-0.1</v>
      </c>
      <c r="AP16" s="53">
        <v>6</v>
      </c>
      <c r="AQ16" s="46">
        <v>22</v>
      </c>
      <c r="AR16" s="10">
        <v>10</v>
      </c>
      <c r="AS16" s="59">
        <v>1</v>
      </c>
      <c r="AT16" s="57">
        <v>1</v>
      </c>
      <c r="AU16" s="42">
        <v>-0.115</v>
      </c>
      <c r="AV16" s="59">
        <v>5</v>
      </c>
      <c r="AW16" s="57">
        <v>18</v>
      </c>
      <c r="AX16" s="10">
        <v>12</v>
      </c>
      <c r="AY16" s="10">
        <v>5</v>
      </c>
      <c r="AZ16" s="10">
        <v>41</v>
      </c>
      <c r="BA16" s="33">
        <v>20</v>
      </c>
      <c r="BB16" s="44">
        <v>-6.2E-2</v>
      </c>
      <c r="BC16" s="53">
        <v>1</v>
      </c>
      <c r="BD16" s="46">
        <v>6</v>
      </c>
      <c r="BE16" s="10">
        <v>6</v>
      </c>
      <c r="BF16" s="59">
        <v>1</v>
      </c>
      <c r="BG16" s="57">
        <v>7</v>
      </c>
      <c r="BH16" s="42">
        <v>0</v>
      </c>
      <c r="BI16" s="59">
        <v>2</v>
      </c>
      <c r="BJ16" s="57">
        <v>5</v>
      </c>
      <c r="BK16" s="10">
        <v>4</v>
      </c>
      <c r="BL16" s="10">
        <v>1</v>
      </c>
      <c r="BM16" s="10">
        <v>18</v>
      </c>
      <c r="BN16" s="33">
        <v>8</v>
      </c>
      <c r="BO16" s="309">
        <f t="shared" ref="BO16:BO21" si="16">SUM(B16,O16,AB16,AO16,BB16)</f>
        <v>2.1179999999999999</v>
      </c>
      <c r="BP16" s="274">
        <f>RANK(BO16,BO16:BO21,0)</f>
        <v>6</v>
      </c>
      <c r="BQ16" s="260">
        <f>RANK(BO16,(BO5:BO7,BO9:BO14,BO16:BO21,BO23:BO29),0)</f>
        <v>20</v>
      </c>
      <c r="BR16" s="254">
        <f t="shared" ref="BR16:BR21" si="17">SUM(E16,R16,AE16,AR16,BE16)</f>
        <v>46</v>
      </c>
      <c r="BS16" s="278">
        <f>RANK(BR16,BR16:BR21,0)</f>
        <v>1</v>
      </c>
      <c r="BT16" s="276">
        <f>RANK(BR16,(BR5:BR7,BR9:BR14,BR16:BR21,BR23:BR29),0)</f>
        <v>5</v>
      </c>
      <c r="BU16" s="275">
        <f t="shared" ref="BU16:BU21" si="18">SUM(H16,U16,AH16,AU16,BH16)</f>
        <v>-0.115</v>
      </c>
      <c r="BV16" s="277">
        <f>RANK(BU16,BU16:BU21,0)</f>
        <v>2</v>
      </c>
      <c r="BW16" s="279">
        <f>RANK(BU16,(BU5:BU7,BU9:BU14,BU16:BU21,BU23:BU29),0)</f>
        <v>9</v>
      </c>
      <c r="BX16" s="257">
        <f t="shared" ref="BX16:BX21" si="19">SUM(BP16,BS16,BV16)</f>
        <v>9</v>
      </c>
      <c r="BY16" s="257">
        <f>RANK(BX16,BX16:BX21,1)</f>
        <v>2</v>
      </c>
      <c r="BZ16" s="257">
        <f t="shared" ref="BZ16:BZ21" si="20">SUM(BQ16,BT16,BW16)</f>
        <v>34</v>
      </c>
      <c r="CA16" s="258">
        <f>RANK(BZ16,(BZ5,BZ6,BZ7,BZ9,BZ10,BZ11,BZ18,BZ19,BZ12,BZ20,BZ13,BZ23,BZ24,BZ16,BZ25,BZ17,BZ26,BZ27,BZ21,BZ28,BZ29,BZ14),1)</f>
        <v>15</v>
      </c>
      <c r="CB16" s="9">
        <f t="shared" ref="CB16:CB21" si="21">BO16*4/10</f>
        <v>0.84699999999999998</v>
      </c>
      <c r="CC16" s="10">
        <f>RANK(CB16,CB16:CB21,0)</f>
        <v>6</v>
      </c>
      <c r="CD16" s="5">
        <f t="shared" ref="CD16:CD21" si="22">BR16*3/10</f>
        <v>13.8</v>
      </c>
      <c r="CE16" s="10">
        <f>RANK(CD16,CD16:CD21,0)</f>
        <v>1</v>
      </c>
      <c r="CF16" s="24">
        <f t="shared" ref="CF16:CF21" si="23">BU16*3/10</f>
        <v>-3.5000000000000003E-2</v>
      </c>
      <c r="CG16" s="10">
        <f>RANK(CF16,CF16:CF21,0)</f>
        <v>2</v>
      </c>
      <c r="CH16" s="10">
        <f t="shared" ref="CH16:CH21" si="24">SUM(CC16,CE16,CG16)</f>
        <v>9</v>
      </c>
      <c r="CI16" s="12">
        <f>RANK(CH16,CH16:CH21,1)</f>
        <v>2</v>
      </c>
      <c r="CJ16" s="123" t="s">
        <v>58</v>
      </c>
    </row>
    <row r="17" spans="1:88" ht="15" customHeight="1" x14ac:dyDescent="0.25">
      <c r="A17" s="124" t="s">
        <v>59</v>
      </c>
      <c r="B17" s="112">
        <v>0.64</v>
      </c>
      <c r="C17" s="48">
        <v>1</v>
      </c>
      <c r="D17" s="49">
        <v>3</v>
      </c>
      <c r="E17" s="15">
        <v>10</v>
      </c>
      <c r="F17" s="60">
        <v>1</v>
      </c>
      <c r="G17" s="61">
        <v>1</v>
      </c>
      <c r="H17" s="40">
        <v>0</v>
      </c>
      <c r="I17" s="60">
        <v>1</v>
      </c>
      <c r="J17" s="61">
        <v>2</v>
      </c>
      <c r="K17" s="15">
        <v>3</v>
      </c>
      <c r="L17" s="15">
        <v>1</v>
      </c>
      <c r="M17" s="15">
        <v>6</v>
      </c>
      <c r="N17" s="34">
        <v>1</v>
      </c>
      <c r="O17" s="47">
        <v>0.64</v>
      </c>
      <c r="P17" s="48">
        <v>1</v>
      </c>
      <c r="Q17" s="49">
        <v>1</v>
      </c>
      <c r="R17" s="15">
        <v>10</v>
      </c>
      <c r="S17" s="60">
        <v>1</v>
      </c>
      <c r="T17" s="61">
        <v>1</v>
      </c>
      <c r="U17" s="40">
        <v>0</v>
      </c>
      <c r="V17" s="60">
        <v>1</v>
      </c>
      <c r="W17" s="61">
        <v>2</v>
      </c>
      <c r="X17" s="15">
        <v>3</v>
      </c>
      <c r="Y17" s="15">
        <v>1</v>
      </c>
      <c r="Z17" s="15">
        <v>4</v>
      </c>
      <c r="AA17" s="34">
        <v>1</v>
      </c>
      <c r="AB17" s="47">
        <v>1</v>
      </c>
      <c r="AC17" s="48">
        <v>2</v>
      </c>
      <c r="AD17" s="49">
        <v>2</v>
      </c>
      <c r="AE17" s="15">
        <v>10</v>
      </c>
      <c r="AF17" s="60">
        <v>1</v>
      </c>
      <c r="AG17" s="61">
        <v>1</v>
      </c>
      <c r="AH17" s="40">
        <v>0</v>
      </c>
      <c r="AI17" s="60">
        <v>1</v>
      </c>
      <c r="AJ17" s="61">
        <v>1</v>
      </c>
      <c r="AK17" s="15">
        <v>4</v>
      </c>
      <c r="AL17" s="15">
        <v>2</v>
      </c>
      <c r="AM17" s="15">
        <v>4</v>
      </c>
      <c r="AN17" s="34">
        <v>2</v>
      </c>
      <c r="AO17" s="47">
        <v>-5.8999999999999997E-2</v>
      </c>
      <c r="AP17" s="48">
        <v>2</v>
      </c>
      <c r="AQ17" s="49">
        <v>9</v>
      </c>
      <c r="AR17" s="15">
        <v>9</v>
      </c>
      <c r="AS17" s="60">
        <v>2</v>
      </c>
      <c r="AT17" s="61">
        <v>11</v>
      </c>
      <c r="AU17" s="40">
        <v>0</v>
      </c>
      <c r="AV17" s="60">
        <v>2</v>
      </c>
      <c r="AW17" s="61">
        <v>4</v>
      </c>
      <c r="AX17" s="15">
        <v>6</v>
      </c>
      <c r="AY17" s="15">
        <v>2</v>
      </c>
      <c r="AZ17" s="15">
        <v>24</v>
      </c>
      <c r="BA17" s="34">
        <v>10</v>
      </c>
      <c r="BB17" s="47">
        <v>-9.8000000000000004E-2</v>
      </c>
      <c r="BC17" s="48">
        <v>6</v>
      </c>
      <c r="BD17" s="49">
        <v>21</v>
      </c>
      <c r="BE17" s="15">
        <v>6</v>
      </c>
      <c r="BF17" s="60">
        <v>1</v>
      </c>
      <c r="BG17" s="61">
        <v>7</v>
      </c>
      <c r="BH17" s="40">
        <v>0.22600000000000001</v>
      </c>
      <c r="BI17" s="60">
        <v>1</v>
      </c>
      <c r="BJ17" s="61">
        <v>1</v>
      </c>
      <c r="BK17" s="15">
        <v>8</v>
      </c>
      <c r="BL17" s="15">
        <v>2</v>
      </c>
      <c r="BM17" s="15">
        <v>29</v>
      </c>
      <c r="BN17" s="34">
        <v>11</v>
      </c>
      <c r="BO17" s="311">
        <f t="shared" si="16"/>
        <v>2.1230000000000002</v>
      </c>
      <c r="BP17" s="263">
        <f>RANK(BO17,BO16:BO21,0)</f>
        <v>5</v>
      </c>
      <c r="BQ17" s="264">
        <f>RANK(BO17,(BO5:BO7,BO9:BO14,BO16:BO21,BO23:BO29),0)</f>
        <v>18</v>
      </c>
      <c r="BR17" s="316">
        <f t="shared" si="17"/>
        <v>45</v>
      </c>
      <c r="BS17" s="280">
        <f>RANK(BR17,BR16:BR21,0)</f>
        <v>2</v>
      </c>
      <c r="BT17" s="281">
        <f>RANK(BR17,(BR5:BR7,BR9:BR14,BR16:BR21,BR23:BR29),0)</f>
        <v>11</v>
      </c>
      <c r="BU17" s="249">
        <f t="shared" si="18"/>
        <v>0.22600000000000001</v>
      </c>
      <c r="BV17" s="282">
        <f>RANK(BU17,BU16:BU21,0)</f>
        <v>1</v>
      </c>
      <c r="BW17" s="283">
        <f>RANK(BU17,(BU5:BU7,BU9:BU14,BU16:BU21,BU23:BU29),0)</f>
        <v>1</v>
      </c>
      <c r="BX17" s="267">
        <f t="shared" si="19"/>
        <v>8</v>
      </c>
      <c r="BY17" s="267">
        <f>RANK(BX17,BX16:BX21,1)</f>
        <v>1</v>
      </c>
      <c r="BZ17" s="267">
        <f t="shared" si="20"/>
        <v>30</v>
      </c>
      <c r="CA17" s="268">
        <f>RANK(BZ17,(BZ5,BZ6,BZ7,BZ9,BZ10,BZ11,BZ18,BZ19,BZ12,BZ20,BZ13,BZ23,BZ24,BZ16,BZ25,BZ17,BZ26,BZ27,BZ21,BZ28,BZ29,BZ14),1)</f>
        <v>11</v>
      </c>
      <c r="CB17" s="14">
        <f t="shared" si="21"/>
        <v>0.84899999999999998</v>
      </c>
      <c r="CC17" s="15">
        <f>RANK(CB17,CB16:CB21,0)</f>
        <v>5</v>
      </c>
      <c r="CD17" s="7">
        <f t="shared" si="22"/>
        <v>13.5</v>
      </c>
      <c r="CE17" s="15">
        <f>RANK(CD17,CD16:CD21,0)</f>
        <v>2</v>
      </c>
      <c r="CF17" s="25">
        <f t="shared" si="23"/>
        <v>6.8000000000000005E-2</v>
      </c>
      <c r="CG17" s="15">
        <f>RANK(CF17,CF16:CF21,0)</f>
        <v>1</v>
      </c>
      <c r="CH17" s="15">
        <f t="shared" si="24"/>
        <v>8</v>
      </c>
      <c r="CI17" s="17">
        <f>RANK(CH17,CH16:CH21,1)</f>
        <v>1</v>
      </c>
      <c r="CJ17" s="124" t="s">
        <v>59</v>
      </c>
    </row>
    <row r="18" spans="1:88" ht="15" customHeight="1" x14ac:dyDescent="0.25">
      <c r="A18" s="125" t="s">
        <v>52</v>
      </c>
      <c r="B18" s="113">
        <v>0.64</v>
      </c>
      <c r="C18" s="51">
        <v>1</v>
      </c>
      <c r="D18" s="52">
        <v>3</v>
      </c>
      <c r="E18" s="4">
        <v>10</v>
      </c>
      <c r="F18" s="52">
        <v>1</v>
      </c>
      <c r="G18" s="52">
        <v>1</v>
      </c>
      <c r="H18" s="39">
        <v>0</v>
      </c>
      <c r="I18" s="52">
        <v>1</v>
      </c>
      <c r="J18" s="52">
        <v>2</v>
      </c>
      <c r="K18" s="4">
        <v>3</v>
      </c>
      <c r="L18" s="4">
        <v>1</v>
      </c>
      <c r="M18" s="4">
        <v>6</v>
      </c>
      <c r="N18" s="32">
        <v>1</v>
      </c>
      <c r="O18" s="50">
        <v>0.64</v>
      </c>
      <c r="P18" s="51">
        <v>1</v>
      </c>
      <c r="Q18" s="52">
        <v>1</v>
      </c>
      <c r="R18" s="4">
        <v>10</v>
      </c>
      <c r="S18" s="52">
        <v>1</v>
      </c>
      <c r="T18" s="52">
        <v>1</v>
      </c>
      <c r="U18" s="39">
        <v>0</v>
      </c>
      <c r="V18" s="52">
        <v>1</v>
      </c>
      <c r="W18" s="52">
        <v>2</v>
      </c>
      <c r="X18" s="4">
        <v>3</v>
      </c>
      <c r="Y18" s="4">
        <v>1</v>
      </c>
      <c r="Z18" s="4">
        <v>4</v>
      </c>
      <c r="AA18" s="32">
        <v>1</v>
      </c>
      <c r="AB18" s="50">
        <v>1</v>
      </c>
      <c r="AC18" s="51">
        <v>2</v>
      </c>
      <c r="AD18" s="52">
        <v>2</v>
      </c>
      <c r="AE18" s="4">
        <v>10</v>
      </c>
      <c r="AF18" s="52">
        <v>1</v>
      </c>
      <c r="AG18" s="52">
        <v>1</v>
      </c>
      <c r="AH18" s="39">
        <v>0</v>
      </c>
      <c r="AI18" s="52">
        <v>1</v>
      </c>
      <c r="AJ18" s="52">
        <v>1</v>
      </c>
      <c r="AK18" s="4">
        <v>4</v>
      </c>
      <c r="AL18" s="4">
        <v>2</v>
      </c>
      <c r="AM18" s="4">
        <v>4</v>
      </c>
      <c r="AN18" s="32">
        <v>2</v>
      </c>
      <c r="AO18" s="50">
        <v>-6.3E-2</v>
      </c>
      <c r="AP18" s="51">
        <v>3</v>
      </c>
      <c r="AQ18" s="52">
        <v>13</v>
      </c>
      <c r="AR18" s="4">
        <v>9</v>
      </c>
      <c r="AS18" s="52">
        <v>2</v>
      </c>
      <c r="AT18" s="52">
        <v>11</v>
      </c>
      <c r="AU18" s="39">
        <v>0</v>
      </c>
      <c r="AV18" s="52">
        <v>2</v>
      </c>
      <c r="AW18" s="52">
        <v>4</v>
      </c>
      <c r="AX18" s="4">
        <v>7</v>
      </c>
      <c r="AY18" s="4">
        <v>3</v>
      </c>
      <c r="AZ18" s="4">
        <v>28</v>
      </c>
      <c r="BA18" s="32">
        <v>15</v>
      </c>
      <c r="BB18" s="50">
        <v>-0.09</v>
      </c>
      <c r="BC18" s="51">
        <v>4</v>
      </c>
      <c r="BD18" s="52">
        <v>17</v>
      </c>
      <c r="BE18" s="4">
        <v>6</v>
      </c>
      <c r="BF18" s="52">
        <v>1</v>
      </c>
      <c r="BG18" s="52">
        <v>7</v>
      </c>
      <c r="BH18" s="39">
        <v>-0.83299999999999996</v>
      </c>
      <c r="BI18" s="52">
        <v>3</v>
      </c>
      <c r="BJ18" s="52">
        <v>14</v>
      </c>
      <c r="BK18" s="4">
        <v>8</v>
      </c>
      <c r="BL18" s="4">
        <v>2</v>
      </c>
      <c r="BM18" s="4">
        <v>38</v>
      </c>
      <c r="BN18" s="32">
        <v>17</v>
      </c>
      <c r="BO18" s="307">
        <f t="shared" si="16"/>
        <v>2.1269999999999998</v>
      </c>
      <c r="BP18" s="269">
        <f>RANK(BO18,BO16:BO21,0)</f>
        <v>4</v>
      </c>
      <c r="BQ18" s="270">
        <f>RANK(BO18,(BO5:BO7,BO9:BO14,BO16:BO21,BO23:BO29),0)</f>
        <v>16</v>
      </c>
      <c r="BR18" s="248">
        <f t="shared" si="17"/>
        <v>45</v>
      </c>
      <c r="BS18" s="271">
        <f>RANK(BR18,BR16:BR21,0)</f>
        <v>2</v>
      </c>
      <c r="BT18" s="271">
        <f>RANK(BR18,(BR5:BR7,BR9:BR14,BR16:BR21,BR23:BR29),0)</f>
        <v>11</v>
      </c>
      <c r="BU18" s="272">
        <f t="shared" si="18"/>
        <v>-0.83299999999999996</v>
      </c>
      <c r="BV18" s="273">
        <f>RANK(BU18,BU16:BU21,0)</f>
        <v>3</v>
      </c>
      <c r="BW18" s="273">
        <f>RANK(BU18,(BU5:BU7,BU9:BU14,BU16:BU21,BU23:BU29),0)</f>
        <v>12</v>
      </c>
      <c r="BX18" s="251">
        <f t="shared" si="19"/>
        <v>9</v>
      </c>
      <c r="BY18" s="251">
        <f>RANK(BX18,BX16:BX21,1)</f>
        <v>2</v>
      </c>
      <c r="BZ18" s="251">
        <f t="shared" si="20"/>
        <v>39</v>
      </c>
      <c r="CA18" s="252">
        <f>RANK(BZ18,(BZ5,BZ6,BZ7,BZ9,BZ10,BZ11,BZ18,BZ19,BZ12,BZ20,BZ13,BZ23,BZ24,BZ16,BZ25,BZ17,BZ26,BZ27,BZ21,BZ28,BZ29,BZ14),1)</f>
        <v>17</v>
      </c>
      <c r="CB18" s="3">
        <f t="shared" si="21"/>
        <v>0.85099999999999998</v>
      </c>
      <c r="CC18" s="4">
        <f>RANK(CB18,CB16:CB21,0)</f>
        <v>4</v>
      </c>
      <c r="CD18" s="13">
        <f t="shared" si="22"/>
        <v>13.5</v>
      </c>
      <c r="CE18" s="4">
        <f>RANK(CD18,CD16:CD21,0)</f>
        <v>2</v>
      </c>
      <c r="CF18" s="23">
        <f t="shared" si="23"/>
        <v>-0.25</v>
      </c>
      <c r="CG18" s="4">
        <f>RANK(CF18,CF16:CF21,0)</f>
        <v>3</v>
      </c>
      <c r="CH18" s="8">
        <f t="shared" si="24"/>
        <v>9</v>
      </c>
      <c r="CI18" s="6">
        <f>RANK(CH18,CH16:CH21,1)</f>
        <v>2</v>
      </c>
      <c r="CJ18" s="125" t="s">
        <v>52</v>
      </c>
    </row>
    <row r="19" spans="1:88" ht="15" customHeight="1" x14ac:dyDescent="0.25">
      <c r="A19" s="126" t="s">
        <v>53</v>
      </c>
      <c r="B19" s="112">
        <v>0.64</v>
      </c>
      <c r="C19" s="48">
        <v>1</v>
      </c>
      <c r="D19" s="49">
        <v>3</v>
      </c>
      <c r="E19" s="10">
        <v>10</v>
      </c>
      <c r="F19" s="46">
        <v>1</v>
      </c>
      <c r="G19" s="46">
        <v>1</v>
      </c>
      <c r="H19" s="40">
        <v>0</v>
      </c>
      <c r="I19" s="49">
        <v>1</v>
      </c>
      <c r="J19" s="49">
        <v>2</v>
      </c>
      <c r="K19" s="15">
        <v>3</v>
      </c>
      <c r="L19" s="15">
        <v>1</v>
      </c>
      <c r="M19" s="15">
        <v>6</v>
      </c>
      <c r="N19" s="34">
        <v>1</v>
      </c>
      <c r="O19" s="47">
        <v>0.64</v>
      </c>
      <c r="P19" s="48">
        <v>1</v>
      </c>
      <c r="Q19" s="49">
        <v>1</v>
      </c>
      <c r="R19" s="10">
        <v>10</v>
      </c>
      <c r="S19" s="46">
        <v>1</v>
      </c>
      <c r="T19" s="46">
        <v>1</v>
      </c>
      <c r="U19" s="40">
        <v>0</v>
      </c>
      <c r="V19" s="49">
        <v>1</v>
      </c>
      <c r="W19" s="49">
        <v>2</v>
      </c>
      <c r="X19" s="15">
        <v>3</v>
      </c>
      <c r="Y19" s="15">
        <v>1</v>
      </c>
      <c r="Z19" s="15">
        <v>4</v>
      </c>
      <c r="AA19" s="34">
        <v>1</v>
      </c>
      <c r="AB19" s="47">
        <v>1</v>
      </c>
      <c r="AC19" s="48">
        <v>2</v>
      </c>
      <c r="AD19" s="49">
        <v>2</v>
      </c>
      <c r="AE19" s="10">
        <v>10</v>
      </c>
      <c r="AF19" s="46">
        <v>1</v>
      </c>
      <c r="AG19" s="46">
        <v>1</v>
      </c>
      <c r="AH19" s="40">
        <v>0</v>
      </c>
      <c r="AI19" s="49">
        <v>1</v>
      </c>
      <c r="AJ19" s="49">
        <v>1</v>
      </c>
      <c r="AK19" s="15">
        <v>4</v>
      </c>
      <c r="AL19" s="15">
        <v>2</v>
      </c>
      <c r="AM19" s="15">
        <v>4</v>
      </c>
      <c r="AN19" s="34">
        <v>2</v>
      </c>
      <c r="AO19" s="47">
        <v>-6.5000000000000002E-2</v>
      </c>
      <c r="AP19" s="48">
        <v>4</v>
      </c>
      <c r="AQ19" s="49">
        <v>14</v>
      </c>
      <c r="AR19" s="10">
        <v>9</v>
      </c>
      <c r="AS19" s="46">
        <v>2</v>
      </c>
      <c r="AT19" s="46">
        <v>11</v>
      </c>
      <c r="AU19" s="40">
        <v>9.0999999999999998E-2</v>
      </c>
      <c r="AV19" s="49">
        <v>1</v>
      </c>
      <c r="AW19" s="49">
        <v>2</v>
      </c>
      <c r="AX19" s="15">
        <v>7</v>
      </c>
      <c r="AY19" s="15">
        <v>3</v>
      </c>
      <c r="AZ19" s="15">
        <v>27</v>
      </c>
      <c r="BA19" s="34">
        <v>14</v>
      </c>
      <c r="BB19" s="47">
        <v>-0.08</v>
      </c>
      <c r="BC19" s="48">
        <v>3</v>
      </c>
      <c r="BD19" s="49">
        <v>15</v>
      </c>
      <c r="BE19" s="10">
        <v>6</v>
      </c>
      <c r="BF19" s="46">
        <v>1</v>
      </c>
      <c r="BG19" s="46">
        <v>7</v>
      </c>
      <c r="BH19" s="40">
        <v>-0.999</v>
      </c>
      <c r="BI19" s="49">
        <v>4</v>
      </c>
      <c r="BJ19" s="49">
        <v>16</v>
      </c>
      <c r="BK19" s="15">
        <v>8</v>
      </c>
      <c r="BL19" s="15">
        <v>2</v>
      </c>
      <c r="BM19" s="15">
        <v>38</v>
      </c>
      <c r="BN19" s="34">
        <v>17</v>
      </c>
      <c r="BO19" s="311">
        <f t="shared" si="16"/>
        <v>2.1349999999999998</v>
      </c>
      <c r="BP19" s="263">
        <f>RANK(BO19,BO16:BO21,0)</f>
        <v>3</v>
      </c>
      <c r="BQ19" s="264">
        <f>RANK(BO19,(BO5:BO7,BO9:BO14,BO16:BO21,BO23:BO29),0)</f>
        <v>15</v>
      </c>
      <c r="BR19" s="316">
        <f t="shared" si="17"/>
        <v>45</v>
      </c>
      <c r="BS19" s="265">
        <f>RANK(BR19,BR16:BR21,0)</f>
        <v>2</v>
      </c>
      <c r="BT19" s="265">
        <f>RANK(BR19,(BR5:BR7,BR9:BR14,BR16:BR21,BR23:BR29),0)</f>
        <v>11</v>
      </c>
      <c r="BU19" s="249">
        <f t="shared" si="18"/>
        <v>-0.90800000000000003</v>
      </c>
      <c r="BV19" s="266">
        <f>RANK(BU19,BU16:BU21,0)</f>
        <v>4</v>
      </c>
      <c r="BW19" s="266">
        <f>RANK(BU19,(BU5:BU7,BU9:BU14,BU16:BU21,BU23:BU29),0)</f>
        <v>13</v>
      </c>
      <c r="BX19" s="267">
        <f t="shared" si="19"/>
        <v>9</v>
      </c>
      <c r="BY19" s="267">
        <f>RANK(BX19,BX16:BX21,1)</f>
        <v>2</v>
      </c>
      <c r="BZ19" s="267">
        <f t="shared" si="20"/>
        <v>39</v>
      </c>
      <c r="CA19" s="268">
        <f>RANK(BZ19,(BZ5,BZ6,BZ7,BZ9,BZ10,BZ11,BZ18,BZ19,BZ12,BZ20,BZ13,BZ23,BZ24,BZ16,BZ25,BZ17,BZ26,BZ27,BZ21,BZ28,BZ29,BZ14),1)</f>
        <v>17</v>
      </c>
      <c r="CB19" s="14">
        <f t="shared" si="21"/>
        <v>0.85399999999999998</v>
      </c>
      <c r="CC19" s="15">
        <f>RANK(CB19,CB16:CB21,0)</f>
        <v>3</v>
      </c>
      <c r="CD19" s="7">
        <f t="shared" si="22"/>
        <v>13.5</v>
      </c>
      <c r="CE19" s="15">
        <f>RANK(CD19,CD16:CD21,0)</f>
        <v>2</v>
      </c>
      <c r="CF19" s="25">
        <f t="shared" si="23"/>
        <v>-0.27200000000000002</v>
      </c>
      <c r="CG19" s="15">
        <f>RANK(CF19,CF16:CF21,0)</f>
        <v>4</v>
      </c>
      <c r="CH19" s="16">
        <f t="shared" si="24"/>
        <v>9</v>
      </c>
      <c r="CI19" s="17">
        <f>RANK(CH19,CH16:CH21,1)</f>
        <v>2</v>
      </c>
      <c r="CJ19" s="126" t="s">
        <v>53</v>
      </c>
    </row>
    <row r="20" spans="1:88" ht="15" customHeight="1" x14ac:dyDescent="0.25">
      <c r="A20" s="125" t="s">
        <v>54</v>
      </c>
      <c r="B20" s="112">
        <v>0.64</v>
      </c>
      <c r="C20" s="48">
        <v>1</v>
      </c>
      <c r="D20" s="49">
        <v>3</v>
      </c>
      <c r="E20" s="15">
        <v>10</v>
      </c>
      <c r="F20" s="49">
        <v>1</v>
      </c>
      <c r="G20" s="49">
        <v>1</v>
      </c>
      <c r="H20" s="40">
        <v>0</v>
      </c>
      <c r="I20" s="49">
        <v>1</v>
      </c>
      <c r="J20" s="49">
        <v>2</v>
      </c>
      <c r="K20" s="15">
        <v>3</v>
      </c>
      <c r="L20" s="15">
        <v>1</v>
      </c>
      <c r="M20" s="15">
        <v>6</v>
      </c>
      <c r="N20" s="34">
        <v>1</v>
      </c>
      <c r="O20" s="47">
        <v>0.64</v>
      </c>
      <c r="P20" s="48">
        <v>1</v>
      </c>
      <c r="Q20" s="49">
        <v>1</v>
      </c>
      <c r="R20" s="15">
        <v>10</v>
      </c>
      <c r="S20" s="49">
        <v>1</v>
      </c>
      <c r="T20" s="49">
        <v>1</v>
      </c>
      <c r="U20" s="40">
        <v>0</v>
      </c>
      <c r="V20" s="49">
        <v>1</v>
      </c>
      <c r="W20" s="49">
        <v>2</v>
      </c>
      <c r="X20" s="15">
        <v>3</v>
      </c>
      <c r="Y20" s="15">
        <v>1</v>
      </c>
      <c r="Z20" s="15">
        <v>4</v>
      </c>
      <c r="AA20" s="34">
        <v>1</v>
      </c>
      <c r="AB20" s="47">
        <v>1.8</v>
      </c>
      <c r="AC20" s="48">
        <v>1</v>
      </c>
      <c r="AD20" s="49">
        <v>1</v>
      </c>
      <c r="AE20" s="15">
        <v>10</v>
      </c>
      <c r="AF20" s="49">
        <v>1</v>
      </c>
      <c r="AG20" s="49">
        <v>1</v>
      </c>
      <c r="AH20" s="40">
        <v>0</v>
      </c>
      <c r="AI20" s="49">
        <v>1</v>
      </c>
      <c r="AJ20" s="49">
        <v>1</v>
      </c>
      <c r="AK20" s="15">
        <v>3</v>
      </c>
      <c r="AL20" s="15">
        <v>1</v>
      </c>
      <c r="AM20" s="15">
        <v>3</v>
      </c>
      <c r="AN20" s="34">
        <v>1</v>
      </c>
      <c r="AO20" s="47">
        <v>-8.6999999999999994E-2</v>
      </c>
      <c r="AP20" s="48">
        <v>5</v>
      </c>
      <c r="AQ20" s="49">
        <v>21</v>
      </c>
      <c r="AR20" s="15">
        <v>9</v>
      </c>
      <c r="AS20" s="49">
        <v>2</v>
      </c>
      <c r="AT20" s="49">
        <v>11</v>
      </c>
      <c r="AU20" s="40">
        <v>-3.4380000000000002</v>
      </c>
      <c r="AV20" s="49">
        <v>6</v>
      </c>
      <c r="AW20" s="49">
        <v>22</v>
      </c>
      <c r="AX20" s="15">
        <v>13</v>
      </c>
      <c r="AY20" s="15">
        <v>6</v>
      </c>
      <c r="AZ20" s="15">
        <v>54</v>
      </c>
      <c r="BA20" s="34">
        <v>22</v>
      </c>
      <c r="BB20" s="47">
        <v>-6.4000000000000001E-2</v>
      </c>
      <c r="BC20" s="48">
        <v>2</v>
      </c>
      <c r="BD20" s="49">
        <v>10</v>
      </c>
      <c r="BE20" s="15">
        <v>6</v>
      </c>
      <c r="BF20" s="49">
        <v>1</v>
      </c>
      <c r="BG20" s="49">
        <v>7</v>
      </c>
      <c r="BH20" s="40">
        <v>-1.0009999999999999</v>
      </c>
      <c r="BI20" s="49">
        <v>5</v>
      </c>
      <c r="BJ20" s="49">
        <v>18</v>
      </c>
      <c r="BK20" s="15">
        <v>8</v>
      </c>
      <c r="BL20" s="15">
        <v>2</v>
      </c>
      <c r="BM20" s="15">
        <v>35</v>
      </c>
      <c r="BN20" s="34">
        <v>15</v>
      </c>
      <c r="BO20" s="311">
        <f t="shared" si="16"/>
        <v>2.9289999999999998</v>
      </c>
      <c r="BP20" s="263">
        <f>RANK(BO20,BO16:BO21,0)</f>
        <v>1</v>
      </c>
      <c r="BQ20" s="264">
        <f>RANK(BO20,(BO5:BO7,BO9:BO14,BO16:BO21,BO23:BO29),0)</f>
        <v>1</v>
      </c>
      <c r="BR20" s="316">
        <f t="shared" si="17"/>
        <v>45</v>
      </c>
      <c r="BS20" s="265">
        <f>RANK(BR20,BR16:BR21,0)</f>
        <v>2</v>
      </c>
      <c r="BT20" s="265">
        <f>RANK(BR20,(BR5:BR7,BR9:BR14,BR16:BR21,BR23:BR29),0)</f>
        <v>11</v>
      </c>
      <c r="BU20" s="249">
        <f t="shared" si="18"/>
        <v>-4.4390000000000001</v>
      </c>
      <c r="BV20" s="266">
        <f>RANK(BU20,BU16:BU21,0)</f>
        <v>6</v>
      </c>
      <c r="BW20" s="266">
        <f>RANK(BU20,(BU5:BU7,BU9:BU14,BU16:BU21,BU23:BU29),0)</f>
        <v>20</v>
      </c>
      <c r="BX20" s="267">
        <f t="shared" si="19"/>
        <v>9</v>
      </c>
      <c r="BY20" s="267">
        <f>RANK(BX20,BX16:BX21,1)</f>
        <v>2</v>
      </c>
      <c r="BZ20" s="267">
        <f t="shared" si="20"/>
        <v>32</v>
      </c>
      <c r="CA20" s="268">
        <f>RANK(BZ20,(BZ5,BZ6,BZ7,BZ9,BZ10,BZ11,BZ18,BZ19,BZ12,BZ20,BZ13,BZ23,BZ24,BZ16,BZ25,BZ17,BZ26,BZ27,BZ21,BZ28,BZ29,BZ14),1)</f>
        <v>13</v>
      </c>
      <c r="CB20" s="14">
        <f t="shared" si="21"/>
        <v>1.1719999999999999</v>
      </c>
      <c r="CC20" s="15">
        <f>RANK(CB20,CB16:CB21,0)</f>
        <v>1</v>
      </c>
      <c r="CD20" s="7">
        <f t="shared" si="22"/>
        <v>13.5</v>
      </c>
      <c r="CE20" s="15">
        <f>RANK(CD20,CD16:CD21,0)</f>
        <v>2</v>
      </c>
      <c r="CF20" s="25">
        <f t="shared" si="23"/>
        <v>-1.3320000000000001</v>
      </c>
      <c r="CG20" s="15">
        <f>RANK(CF20,CF16:CF21,0)</f>
        <v>6</v>
      </c>
      <c r="CH20" s="16">
        <f t="shared" si="24"/>
        <v>9</v>
      </c>
      <c r="CI20" s="17">
        <f>RANK(CH20,CH16:CH21,1)</f>
        <v>2</v>
      </c>
      <c r="CJ20" s="125" t="s">
        <v>54</v>
      </c>
    </row>
    <row r="21" spans="1:88" ht="15" customHeight="1" thickBot="1" x14ac:dyDescent="0.3">
      <c r="A21" s="127" t="s">
        <v>62</v>
      </c>
      <c r="B21" s="80">
        <v>0.64</v>
      </c>
      <c r="C21" s="55">
        <v>1</v>
      </c>
      <c r="D21" s="56">
        <v>3</v>
      </c>
      <c r="E21" s="19">
        <v>10</v>
      </c>
      <c r="F21" s="62">
        <v>1</v>
      </c>
      <c r="G21" s="63">
        <v>1</v>
      </c>
      <c r="H21" s="64">
        <v>0</v>
      </c>
      <c r="I21" s="62">
        <v>1</v>
      </c>
      <c r="J21" s="63">
        <v>2</v>
      </c>
      <c r="K21" s="19">
        <v>3</v>
      </c>
      <c r="L21" s="19">
        <v>1</v>
      </c>
      <c r="M21" s="19">
        <v>6</v>
      </c>
      <c r="N21" s="35">
        <v>1</v>
      </c>
      <c r="O21" s="54">
        <v>0.64</v>
      </c>
      <c r="P21" s="55">
        <v>1</v>
      </c>
      <c r="Q21" s="56">
        <v>1</v>
      </c>
      <c r="R21" s="19">
        <v>10</v>
      </c>
      <c r="S21" s="62">
        <v>1</v>
      </c>
      <c r="T21" s="63">
        <v>1</v>
      </c>
      <c r="U21" s="64">
        <v>0</v>
      </c>
      <c r="V21" s="62">
        <v>1</v>
      </c>
      <c r="W21" s="63">
        <v>2</v>
      </c>
      <c r="X21" s="19">
        <v>3</v>
      </c>
      <c r="Y21" s="19">
        <v>1</v>
      </c>
      <c r="Z21" s="19">
        <v>4</v>
      </c>
      <c r="AA21" s="35">
        <v>1</v>
      </c>
      <c r="AB21" s="54">
        <v>1</v>
      </c>
      <c r="AC21" s="55">
        <v>2</v>
      </c>
      <c r="AD21" s="56">
        <v>2</v>
      </c>
      <c r="AE21" s="19">
        <v>10</v>
      </c>
      <c r="AF21" s="62">
        <v>1</v>
      </c>
      <c r="AG21" s="63">
        <v>1</v>
      </c>
      <c r="AH21" s="64">
        <v>0</v>
      </c>
      <c r="AI21" s="62">
        <v>1</v>
      </c>
      <c r="AJ21" s="63">
        <v>1</v>
      </c>
      <c r="AK21" s="19">
        <v>4</v>
      </c>
      <c r="AL21" s="19">
        <v>2</v>
      </c>
      <c r="AM21" s="19">
        <v>4</v>
      </c>
      <c r="AN21" s="35">
        <v>2</v>
      </c>
      <c r="AO21" s="54">
        <v>-5.1999999999999998E-2</v>
      </c>
      <c r="AP21" s="55">
        <v>1</v>
      </c>
      <c r="AQ21" s="56">
        <v>5</v>
      </c>
      <c r="AR21" s="19">
        <v>9</v>
      </c>
      <c r="AS21" s="62">
        <v>2</v>
      </c>
      <c r="AT21" s="63">
        <v>11</v>
      </c>
      <c r="AU21" s="64">
        <v>0</v>
      </c>
      <c r="AV21" s="62">
        <v>2</v>
      </c>
      <c r="AW21" s="63">
        <v>4</v>
      </c>
      <c r="AX21" s="19">
        <v>5</v>
      </c>
      <c r="AY21" s="19">
        <v>1</v>
      </c>
      <c r="AZ21" s="19">
        <v>20</v>
      </c>
      <c r="BA21" s="35">
        <v>8</v>
      </c>
      <c r="BB21" s="54">
        <v>-0.09</v>
      </c>
      <c r="BC21" s="55">
        <v>4</v>
      </c>
      <c r="BD21" s="56">
        <v>17</v>
      </c>
      <c r="BE21" s="19">
        <v>6</v>
      </c>
      <c r="BF21" s="62">
        <v>1</v>
      </c>
      <c r="BG21" s="63">
        <v>7</v>
      </c>
      <c r="BH21" s="64">
        <v>-2.0019999999999998</v>
      </c>
      <c r="BI21" s="62">
        <v>6</v>
      </c>
      <c r="BJ21" s="63">
        <v>20</v>
      </c>
      <c r="BK21" s="19">
        <v>11</v>
      </c>
      <c r="BL21" s="19">
        <v>6</v>
      </c>
      <c r="BM21" s="19">
        <v>44</v>
      </c>
      <c r="BN21" s="35">
        <v>20</v>
      </c>
      <c r="BO21" s="335">
        <f t="shared" si="16"/>
        <v>2.1379999999999999</v>
      </c>
      <c r="BP21" s="284">
        <f>RANK(BO21,BO16:BO21,0)</f>
        <v>2</v>
      </c>
      <c r="BQ21" s="285">
        <f>RANK(BO21,(BO5:BO7,BO9:BO14,BO16:BO21,BO23:BO29),0)</f>
        <v>12</v>
      </c>
      <c r="BR21" s="317">
        <f t="shared" si="17"/>
        <v>45</v>
      </c>
      <c r="BS21" s="286">
        <f>RANK(BR21,BR16:BR21,0)</f>
        <v>2</v>
      </c>
      <c r="BT21" s="287">
        <f>RANK(BR21,(BR5:BR7,BR9:BR14,BR16:BR21,BR23:BR29),0)</f>
        <v>11</v>
      </c>
      <c r="BU21" s="288">
        <f t="shared" si="18"/>
        <v>-2.0019999999999998</v>
      </c>
      <c r="BV21" s="289">
        <f>RANK(BU21,BU16:BU21,0)</f>
        <v>5</v>
      </c>
      <c r="BW21" s="290">
        <f>RANK(BU21,(BU5:BU7,BU9:BU14,BU16:BU21,BU23:BU29),0)</f>
        <v>19</v>
      </c>
      <c r="BX21" s="291">
        <f t="shared" si="19"/>
        <v>9</v>
      </c>
      <c r="BY21" s="291">
        <f>RANK(BX21,BX16:BX21,1)</f>
        <v>2</v>
      </c>
      <c r="BZ21" s="291">
        <f t="shared" si="20"/>
        <v>42</v>
      </c>
      <c r="CA21" s="292">
        <f>RANK(BZ21,(BZ5,BZ6,BZ7,BZ9,BZ10,BZ11,BZ18,BZ19,BZ12,BZ20,BZ13,BZ23,BZ24,BZ16,BZ25,BZ17,BZ26,BZ27,BZ21,BZ28,BZ29,BZ14),1)</f>
        <v>19</v>
      </c>
      <c r="CB21" s="18">
        <f t="shared" si="21"/>
        <v>0.85499999999999998</v>
      </c>
      <c r="CC21" s="19">
        <f>RANK(CB21,CB16:CB21,0)</f>
        <v>2</v>
      </c>
      <c r="CD21" s="20">
        <f t="shared" si="22"/>
        <v>13.5</v>
      </c>
      <c r="CE21" s="19">
        <f>RANK(CD21,CD16:CD21,0)</f>
        <v>2</v>
      </c>
      <c r="CF21" s="26">
        <f t="shared" si="23"/>
        <v>-0.60099999999999998</v>
      </c>
      <c r="CG21" s="19">
        <f>RANK(CF21,CF16:CF21,0)</f>
        <v>5</v>
      </c>
      <c r="CH21" s="21">
        <f t="shared" si="24"/>
        <v>9</v>
      </c>
      <c r="CI21" s="22">
        <f>RANK(CH21,CH16:CH21,1)</f>
        <v>2</v>
      </c>
      <c r="CJ21" s="127" t="s">
        <v>62</v>
      </c>
    </row>
    <row r="22" spans="1:88" ht="15" customHeight="1" thickBot="1" x14ac:dyDescent="0.3">
      <c r="A22" s="246" t="s">
        <v>68</v>
      </c>
      <c r="B22" s="236"/>
      <c r="C22" s="237"/>
      <c r="D22" s="237"/>
      <c r="E22" s="237"/>
      <c r="F22" s="237"/>
      <c r="G22" s="237"/>
      <c r="H22" s="236"/>
      <c r="I22" s="237"/>
      <c r="J22" s="237"/>
      <c r="K22" s="238"/>
      <c r="L22" s="238"/>
      <c r="M22" s="238"/>
      <c r="N22" s="239"/>
      <c r="O22" s="236"/>
      <c r="P22" s="237"/>
      <c r="Q22" s="237"/>
      <c r="R22" s="237"/>
      <c r="S22" s="237"/>
      <c r="T22" s="237"/>
      <c r="U22" s="236"/>
      <c r="V22" s="237"/>
      <c r="W22" s="237"/>
      <c r="X22" s="238"/>
      <c r="Y22" s="238"/>
      <c r="Z22" s="238"/>
      <c r="AA22" s="239"/>
      <c r="AB22" s="236"/>
      <c r="AC22" s="237"/>
      <c r="AD22" s="237"/>
      <c r="AE22" s="237"/>
      <c r="AF22" s="237"/>
      <c r="AG22" s="237"/>
      <c r="AH22" s="236"/>
      <c r="AI22" s="237"/>
      <c r="AJ22" s="237"/>
      <c r="AK22" s="238"/>
      <c r="AL22" s="238"/>
      <c r="AM22" s="238"/>
      <c r="AN22" s="239"/>
      <c r="AO22" s="236"/>
      <c r="AP22" s="237"/>
      <c r="AQ22" s="237"/>
      <c r="AR22" s="237"/>
      <c r="AS22" s="237"/>
      <c r="AT22" s="237"/>
      <c r="AU22" s="236"/>
      <c r="AV22" s="237"/>
      <c r="AW22" s="237"/>
      <c r="AX22" s="238"/>
      <c r="AY22" s="238"/>
      <c r="AZ22" s="238"/>
      <c r="BA22" s="239"/>
      <c r="BB22" s="236"/>
      <c r="BC22" s="237"/>
      <c r="BD22" s="237"/>
      <c r="BE22" s="237"/>
      <c r="BF22" s="237"/>
      <c r="BG22" s="237"/>
      <c r="BH22" s="236"/>
      <c r="BI22" s="237"/>
      <c r="BJ22" s="237"/>
      <c r="BK22" s="238"/>
      <c r="BL22" s="238"/>
      <c r="BM22" s="238"/>
      <c r="BN22" s="239"/>
      <c r="BO22" s="314"/>
      <c r="BP22" s="303"/>
      <c r="BQ22" s="303"/>
      <c r="BR22" s="303"/>
      <c r="BS22" s="303"/>
      <c r="BT22" s="303"/>
      <c r="BU22" s="304"/>
      <c r="BV22" s="303"/>
      <c r="BW22" s="303"/>
      <c r="BX22" s="303"/>
      <c r="BY22" s="303"/>
      <c r="BZ22" s="303"/>
      <c r="CA22" s="305"/>
      <c r="CB22" s="242"/>
      <c r="CC22" s="238"/>
      <c r="CD22" s="244"/>
      <c r="CE22" s="238"/>
      <c r="CF22" s="243"/>
      <c r="CG22" s="238"/>
      <c r="CH22" s="245"/>
      <c r="CI22" s="306"/>
      <c r="CJ22" s="246" t="s">
        <v>68</v>
      </c>
    </row>
    <row r="23" spans="1:88" ht="15" customHeight="1" x14ac:dyDescent="0.25">
      <c r="A23" s="122" t="s">
        <v>56</v>
      </c>
      <c r="B23" s="117">
        <v>0.64</v>
      </c>
      <c r="C23" s="45">
        <v>1</v>
      </c>
      <c r="D23" s="65">
        <v>3</v>
      </c>
      <c r="E23" s="28">
        <v>10</v>
      </c>
      <c r="F23" s="65">
        <v>1</v>
      </c>
      <c r="G23" s="66">
        <v>1</v>
      </c>
      <c r="H23" s="82">
        <v>0</v>
      </c>
      <c r="I23" s="83">
        <v>1</v>
      </c>
      <c r="J23" s="65">
        <v>2</v>
      </c>
      <c r="K23" s="28">
        <v>3</v>
      </c>
      <c r="L23" s="28">
        <v>1</v>
      </c>
      <c r="M23" s="28">
        <v>6</v>
      </c>
      <c r="N23" s="36">
        <v>1</v>
      </c>
      <c r="O23" s="81">
        <v>0.64</v>
      </c>
      <c r="P23" s="45">
        <v>1</v>
      </c>
      <c r="Q23" s="65">
        <v>1</v>
      </c>
      <c r="R23" s="28">
        <v>10</v>
      </c>
      <c r="S23" s="65">
        <v>1</v>
      </c>
      <c r="T23" s="66">
        <v>1</v>
      </c>
      <c r="U23" s="82">
        <v>0</v>
      </c>
      <c r="V23" s="83">
        <v>1</v>
      </c>
      <c r="W23" s="65">
        <v>2</v>
      </c>
      <c r="X23" s="28">
        <v>3</v>
      </c>
      <c r="Y23" s="28">
        <v>1</v>
      </c>
      <c r="Z23" s="28">
        <v>4</v>
      </c>
      <c r="AA23" s="36">
        <v>1</v>
      </c>
      <c r="AB23" s="44">
        <v>1</v>
      </c>
      <c r="AC23" s="53">
        <v>1</v>
      </c>
      <c r="AD23" s="46">
        <v>2</v>
      </c>
      <c r="AE23" s="28">
        <v>10</v>
      </c>
      <c r="AF23" s="65">
        <v>1</v>
      </c>
      <c r="AG23" s="66">
        <v>1</v>
      </c>
      <c r="AH23" s="82">
        <v>0</v>
      </c>
      <c r="AI23" s="83">
        <v>1</v>
      </c>
      <c r="AJ23" s="65">
        <v>1</v>
      </c>
      <c r="AK23" s="28">
        <v>3</v>
      </c>
      <c r="AL23" s="28">
        <v>1</v>
      </c>
      <c r="AM23" s="28">
        <v>4</v>
      </c>
      <c r="AN23" s="36">
        <v>2</v>
      </c>
      <c r="AO23" s="81">
        <v>-4.1000000000000002E-2</v>
      </c>
      <c r="AP23" s="45">
        <v>1</v>
      </c>
      <c r="AQ23" s="65">
        <v>1</v>
      </c>
      <c r="AR23" s="28">
        <v>10</v>
      </c>
      <c r="AS23" s="65">
        <v>1</v>
      </c>
      <c r="AT23" s="66">
        <v>1</v>
      </c>
      <c r="AU23" s="82">
        <v>0</v>
      </c>
      <c r="AV23" s="83">
        <v>1</v>
      </c>
      <c r="AW23" s="65">
        <v>4</v>
      </c>
      <c r="AX23" s="28">
        <v>3</v>
      </c>
      <c r="AY23" s="28">
        <v>1</v>
      </c>
      <c r="AZ23" s="28">
        <v>6</v>
      </c>
      <c r="BA23" s="36">
        <v>1</v>
      </c>
      <c r="BB23" s="81">
        <v>-6.9000000000000006E-2</v>
      </c>
      <c r="BC23" s="45">
        <v>6</v>
      </c>
      <c r="BD23" s="65">
        <v>12</v>
      </c>
      <c r="BE23" s="28">
        <v>6</v>
      </c>
      <c r="BF23" s="65">
        <v>4</v>
      </c>
      <c r="BG23" s="66">
        <v>7</v>
      </c>
      <c r="BH23" s="82">
        <v>-1.4970000000000001</v>
      </c>
      <c r="BI23" s="83">
        <v>7</v>
      </c>
      <c r="BJ23" s="65">
        <v>19</v>
      </c>
      <c r="BK23" s="28">
        <v>17</v>
      </c>
      <c r="BL23" s="28">
        <v>7</v>
      </c>
      <c r="BM23" s="28">
        <v>38</v>
      </c>
      <c r="BN23" s="36">
        <v>17</v>
      </c>
      <c r="BO23" s="307">
        <f t="shared" ref="BO23:BO29" si="25">SUM(B23,O23,AB23,AO23,BB23)</f>
        <v>2.17</v>
      </c>
      <c r="BP23" s="274">
        <f>RANK(BO23,BO23:BO29,0)</f>
        <v>4</v>
      </c>
      <c r="BQ23" s="260">
        <f>RANK(BO23,(BO5:BO7,BO9:BO14,BO16:BO21,BO23:BO29),0)</f>
        <v>7</v>
      </c>
      <c r="BR23" s="254">
        <f t="shared" ref="BR23:BR29" si="26">SUM(E23,R23,AE23,AR23,BE23)</f>
        <v>46</v>
      </c>
      <c r="BS23" s="261">
        <f>RANK(BR23,BR23:BR29,0)</f>
        <v>3</v>
      </c>
      <c r="BT23" s="276">
        <f>RANK(BR23,(BR5:BR7,BR9:BR14,BR16:BR21,BR23:BR29),0)</f>
        <v>5</v>
      </c>
      <c r="BU23" s="275">
        <f t="shared" ref="BU23:BU29" si="27">SUM(H23,U23,AH23,AU23,BH23)</f>
        <v>-1.4970000000000001</v>
      </c>
      <c r="BV23" s="277">
        <f>RANK(BU23,BU23:BU29,0)</f>
        <v>7</v>
      </c>
      <c r="BW23" s="262">
        <f>RANK(BU23,(BU5:BU7,BU9:BU14,BU16:BU21,BU23:BU29),0)</f>
        <v>18</v>
      </c>
      <c r="BX23" s="257">
        <f t="shared" ref="BX23:BX29" si="28">SUM(BP23,BS23,BV23)</f>
        <v>14</v>
      </c>
      <c r="BY23" s="257">
        <f>RANK(BX23,BX23:BX29,1)</f>
        <v>7</v>
      </c>
      <c r="BZ23" s="257">
        <f t="shared" ref="BZ23:BZ29" si="29">SUM(BQ23,BT23,BW23)</f>
        <v>30</v>
      </c>
      <c r="CA23" s="258">
        <f>RANK(BZ23,(BZ5,BZ6,BZ7,BZ9,BZ10,BZ11,BZ18,BZ19,BZ12,BZ20,BZ13,BZ23,BZ24,BZ16,BZ25,BZ17,BZ26,BZ27,BZ21,BZ28,BZ29,BZ14),1)</f>
        <v>11</v>
      </c>
      <c r="CB23" s="27">
        <f t="shared" ref="CB23:CB29" si="30">BO23*4/10</f>
        <v>0.86799999999999999</v>
      </c>
      <c r="CC23" s="28">
        <f>RANK(CB23,CB23:CB29,0)</f>
        <v>4</v>
      </c>
      <c r="CD23" s="30">
        <f>BR23*3/10</f>
        <v>13.8</v>
      </c>
      <c r="CE23" s="28">
        <f>RANK(CD23,CD23:CD29,0)</f>
        <v>3</v>
      </c>
      <c r="CF23" s="29">
        <f t="shared" ref="CF23:CF28" si="31">BU23*3/10</f>
        <v>-0.44900000000000001</v>
      </c>
      <c r="CG23" s="28">
        <f>RANK(CF23,CF23:CF29,0)</f>
        <v>7</v>
      </c>
      <c r="CH23" s="31">
        <f t="shared" ref="CH23:CH29" si="32">SUM(CC23,CE23,CG23)</f>
        <v>14</v>
      </c>
      <c r="CI23" s="293">
        <f>RANK(CH23,CH23:CH29,1)</f>
        <v>7</v>
      </c>
      <c r="CJ23" s="122" t="s">
        <v>56</v>
      </c>
    </row>
    <row r="24" spans="1:88" ht="15" customHeight="1" x14ac:dyDescent="0.25">
      <c r="A24" s="124" t="s">
        <v>57</v>
      </c>
      <c r="B24" s="112">
        <v>0.64</v>
      </c>
      <c r="C24" s="48">
        <v>1</v>
      </c>
      <c r="D24" s="49">
        <v>3</v>
      </c>
      <c r="E24" s="15">
        <v>10</v>
      </c>
      <c r="F24" s="60">
        <v>1</v>
      </c>
      <c r="G24" s="61">
        <v>1</v>
      </c>
      <c r="H24" s="40">
        <v>0</v>
      </c>
      <c r="I24" s="60">
        <v>1</v>
      </c>
      <c r="J24" s="61">
        <v>2</v>
      </c>
      <c r="K24" s="15">
        <v>3</v>
      </c>
      <c r="L24" s="15">
        <v>1</v>
      </c>
      <c r="M24" s="15">
        <v>6</v>
      </c>
      <c r="N24" s="34">
        <v>1</v>
      </c>
      <c r="O24" s="47">
        <v>0.64</v>
      </c>
      <c r="P24" s="48">
        <v>1</v>
      </c>
      <c r="Q24" s="49">
        <v>1</v>
      </c>
      <c r="R24" s="15">
        <v>10</v>
      </c>
      <c r="S24" s="60">
        <v>1</v>
      </c>
      <c r="T24" s="61">
        <v>1</v>
      </c>
      <c r="U24" s="40">
        <v>0</v>
      </c>
      <c r="V24" s="60">
        <v>1</v>
      </c>
      <c r="W24" s="61">
        <v>2</v>
      </c>
      <c r="X24" s="15">
        <v>3</v>
      </c>
      <c r="Y24" s="15">
        <v>1</v>
      </c>
      <c r="Z24" s="15">
        <v>4</v>
      </c>
      <c r="AA24" s="34">
        <v>1</v>
      </c>
      <c r="AB24" s="47">
        <v>1</v>
      </c>
      <c r="AC24" s="48">
        <v>1</v>
      </c>
      <c r="AD24" s="49">
        <v>2</v>
      </c>
      <c r="AE24" s="15">
        <v>10</v>
      </c>
      <c r="AF24" s="60">
        <v>1</v>
      </c>
      <c r="AG24" s="61">
        <v>1</v>
      </c>
      <c r="AH24" s="40">
        <v>0</v>
      </c>
      <c r="AI24" s="60">
        <v>1</v>
      </c>
      <c r="AJ24" s="61">
        <v>1</v>
      </c>
      <c r="AK24" s="15">
        <v>3</v>
      </c>
      <c r="AL24" s="15">
        <v>1</v>
      </c>
      <c r="AM24" s="15">
        <v>4</v>
      </c>
      <c r="AN24" s="34">
        <v>2</v>
      </c>
      <c r="AO24" s="47">
        <v>-5.3999999999999999E-2</v>
      </c>
      <c r="AP24" s="48">
        <v>4</v>
      </c>
      <c r="AQ24" s="49">
        <v>6</v>
      </c>
      <c r="AR24" s="15">
        <v>9</v>
      </c>
      <c r="AS24" s="60">
        <v>4</v>
      </c>
      <c r="AT24" s="61">
        <v>11</v>
      </c>
      <c r="AU24" s="40">
        <v>-1</v>
      </c>
      <c r="AV24" s="60">
        <v>6</v>
      </c>
      <c r="AW24" s="61">
        <v>20</v>
      </c>
      <c r="AX24" s="15">
        <v>14</v>
      </c>
      <c r="AY24" s="15">
        <v>5</v>
      </c>
      <c r="AZ24" s="15">
        <v>37</v>
      </c>
      <c r="BA24" s="34">
        <v>17</v>
      </c>
      <c r="BB24" s="47">
        <v>-2E-3</v>
      </c>
      <c r="BC24" s="48">
        <v>1</v>
      </c>
      <c r="BD24" s="49">
        <v>2</v>
      </c>
      <c r="BE24" s="15">
        <v>6</v>
      </c>
      <c r="BF24" s="60">
        <v>4</v>
      </c>
      <c r="BG24" s="61">
        <v>7</v>
      </c>
      <c r="BH24" s="40">
        <v>0</v>
      </c>
      <c r="BI24" s="60">
        <v>2</v>
      </c>
      <c r="BJ24" s="61">
        <v>5</v>
      </c>
      <c r="BK24" s="15">
        <v>7</v>
      </c>
      <c r="BL24" s="15">
        <v>1</v>
      </c>
      <c r="BM24" s="15">
        <v>14</v>
      </c>
      <c r="BN24" s="34">
        <v>4</v>
      </c>
      <c r="BO24" s="307">
        <f t="shared" si="25"/>
        <v>2.2240000000000002</v>
      </c>
      <c r="BP24" s="263">
        <f>RANK(BO24,BO23:BO29,0)</f>
        <v>1</v>
      </c>
      <c r="BQ24" s="264">
        <f>RANK(BO24,(BO5:BO7,BO9:BO14,BO16:BO21,BO23:BO29),0)</f>
        <v>2</v>
      </c>
      <c r="BR24" s="316">
        <f t="shared" si="26"/>
        <v>45</v>
      </c>
      <c r="BS24" s="280">
        <f>RANK(BR24,BR23:BR29,0)</f>
        <v>6</v>
      </c>
      <c r="BT24" s="281">
        <f>RANK(BR24,(BR5:BR7,BR9:BR14,BR16:BR21,BR23:BR29),0)</f>
        <v>11</v>
      </c>
      <c r="BU24" s="249">
        <f t="shared" si="27"/>
        <v>-1</v>
      </c>
      <c r="BV24" s="282">
        <f>RANK(BU24,BU23:BU29,0)</f>
        <v>4</v>
      </c>
      <c r="BW24" s="283">
        <f>RANK(BU24,(BU5:BU7,BU9:BU14,BU16:BU21,BU23:BU29),0)</f>
        <v>15</v>
      </c>
      <c r="BX24" s="267">
        <f t="shared" si="28"/>
        <v>11</v>
      </c>
      <c r="BY24" s="267">
        <f>RANK(BX24,BX23:BX29,1)</f>
        <v>4</v>
      </c>
      <c r="BZ24" s="267">
        <f t="shared" si="29"/>
        <v>28</v>
      </c>
      <c r="CA24" s="268">
        <f>RANK(BZ24,(BZ5,BZ6,BZ7,BZ9,BZ10,BZ11,BZ18,BZ19,BZ12,BZ20,BZ13,BZ23,BZ24,BZ16,BZ25,BZ17,BZ26,BZ27,BZ21,BZ28,BZ29,BZ14),1)</f>
        <v>7</v>
      </c>
      <c r="CB24" s="14">
        <f t="shared" si="30"/>
        <v>0.89</v>
      </c>
      <c r="CC24" s="15">
        <f>RANK(CB24,CB23:CB29,0)</f>
        <v>1</v>
      </c>
      <c r="CD24" s="7">
        <f t="shared" ref="CD24:CD29" si="33">BR24*3/10</f>
        <v>13.5</v>
      </c>
      <c r="CE24" s="15">
        <f>RANK(CD24,CD23:CD29,0)</f>
        <v>6</v>
      </c>
      <c r="CF24" s="25">
        <f t="shared" si="31"/>
        <v>-0.3</v>
      </c>
      <c r="CG24" s="15">
        <f>RANK(CF24,CF23:CF29,0)</f>
        <v>4</v>
      </c>
      <c r="CH24" s="16">
        <f t="shared" si="32"/>
        <v>11</v>
      </c>
      <c r="CI24" s="17">
        <f>RANK(CH24,CH23:CH29,1)</f>
        <v>4</v>
      </c>
      <c r="CJ24" s="124" t="s">
        <v>57</v>
      </c>
    </row>
    <row r="25" spans="1:88" ht="15" customHeight="1" x14ac:dyDescent="0.25">
      <c r="A25" s="125" t="s">
        <v>98</v>
      </c>
      <c r="B25" s="113">
        <v>0.64</v>
      </c>
      <c r="C25" s="67">
        <v>1</v>
      </c>
      <c r="D25" s="68">
        <v>3</v>
      </c>
      <c r="E25" s="4">
        <v>10</v>
      </c>
      <c r="F25" s="69">
        <v>1</v>
      </c>
      <c r="G25" s="70">
        <v>1</v>
      </c>
      <c r="H25" s="39">
        <v>0</v>
      </c>
      <c r="I25" s="69">
        <v>1</v>
      </c>
      <c r="J25" s="70">
        <v>2</v>
      </c>
      <c r="K25" s="4">
        <v>3</v>
      </c>
      <c r="L25" s="4">
        <v>1</v>
      </c>
      <c r="M25" s="4">
        <v>6</v>
      </c>
      <c r="N25" s="32">
        <v>1</v>
      </c>
      <c r="O25" s="50">
        <v>0.64</v>
      </c>
      <c r="P25" s="67">
        <v>1</v>
      </c>
      <c r="Q25" s="68">
        <v>1</v>
      </c>
      <c r="R25" s="4">
        <v>10</v>
      </c>
      <c r="S25" s="69">
        <v>1</v>
      </c>
      <c r="T25" s="70">
        <v>1</v>
      </c>
      <c r="U25" s="39">
        <v>0</v>
      </c>
      <c r="V25" s="69">
        <v>1</v>
      </c>
      <c r="W25" s="70">
        <v>2</v>
      </c>
      <c r="X25" s="4">
        <v>3</v>
      </c>
      <c r="Y25" s="4">
        <v>1</v>
      </c>
      <c r="Z25" s="4">
        <v>4</v>
      </c>
      <c r="AA25" s="32">
        <v>1</v>
      </c>
      <c r="AB25" s="50">
        <v>1</v>
      </c>
      <c r="AC25" s="67">
        <v>1</v>
      </c>
      <c r="AD25" s="68">
        <v>2</v>
      </c>
      <c r="AE25" s="4">
        <v>10</v>
      </c>
      <c r="AF25" s="69">
        <v>1</v>
      </c>
      <c r="AG25" s="70">
        <v>1</v>
      </c>
      <c r="AH25" s="39">
        <v>0</v>
      </c>
      <c r="AI25" s="69">
        <v>1</v>
      </c>
      <c r="AJ25" s="70">
        <v>1</v>
      </c>
      <c r="AK25" s="4">
        <v>3</v>
      </c>
      <c r="AL25" s="4">
        <v>1</v>
      </c>
      <c r="AM25" s="4">
        <v>4</v>
      </c>
      <c r="AN25" s="32">
        <v>2</v>
      </c>
      <c r="AO25" s="50">
        <v>-6.6000000000000003E-2</v>
      </c>
      <c r="AP25" s="67">
        <v>6</v>
      </c>
      <c r="AQ25" s="68">
        <v>16</v>
      </c>
      <c r="AR25" s="4">
        <v>9</v>
      </c>
      <c r="AS25" s="69">
        <v>4</v>
      </c>
      <c r="AT25" s="70">
        <v>11</v>
      </c>
      <c r="AU25" s="39">
        <v>-0.66700000000000004</v>
      </c>
      <c r="AV25" s="69">
        <v>5</v>
      </c>
      <c r="AW25" s="70">
        <v>19</v>
      </c>
      <c r="AX25" s="4">
        <v>15</v>
      </c>
      <c r="AY25" s="4">
        <v>6</v>
      </c>
      <c r="AZ25" s="4">
        <v>46</v>
      </c>
      <c r="BA25" s="32">
        <v>21</v>
      </c>
      <c r="BB25" s="50">
        <v>-7.6999999999999999E-2</v>
      </c>
      <c r="BC25" s="67">
        <v>7</v>
      </c>
      <c r="BD25" s="68">
        <v>14</v>
      </c>
      <c r="BE25" s="4">
        <v>8</v>
      </c>
      <c r="BF25" s="69">
        <v>1</v>
      </c>
      <c r="BG25" s="70">
        <v>1</v>
      </c>
      <c r="BH25" s="39">
        <v>1.4999999999999999E-2</v>
      </c>
      <c r="BI25" s="69">
        <v>1</v>
      </c>
      <c r="BJ25" s="70">
        <v>3</v>
      </c>
      <c r="BK25" s="4">
        <v>9</v>
      </c>
      <c r="BL25" s="4">
        <v>5</v>
      </c>
      <c r="BM25" s="4">
        <v>18</v>
      </c>
      <c r="BN25" s="32">
        <v>8</v>
      </c>
      <c r="BO25" s="307">
        <f t="shared" si="25"/>
        <v>2.137</v>
      </c>
      <c r="BP25" s="294">
        <f>RANK(BO25,BO23:BO29,0)</f>
        <v>7</v>
      </c>
      <c r="BQ25" s="295">
        <f>RANK(BO25,(BO5:BO7,BO9:BO14,BO16:BO21,BO23:BO29),0)</f>
        <v>13</v>
      </c>
      <c r="BR25" s="248">
        <f t="shared" si="26"/>
        <v>47</v>
      </c>
      <c r="BS25" s="296">
        <f>RANK(BR25,BR23:BR29,0)</f>
        <v>1</v>
      </c>
      <c r="BT25" s="297">
        <f>RANK(BR25,(BR5:BR7,BR9:BR14,BR16:BR21,BR23:BR29),0)</f>
        <v>2</v>
      </c>
      <c r="BU25" s="272">
        <f t="shared" si="27"/>
        <v>-0.65200000000000002</v>
      </c>
      <c r="BV25" s="298">
        <f>RANK(BU25,BU23:BU29,0)</f>
        <v>3</v>
      </c>
      <c r="BW25" s="299">
        <f>RANK(BU25,(BU5:BU7,BU9:BU14,BU16:BU21,BU23:BU29),0)</f>
        <v>11</v>
      </c>
      <c r="BX25" s="251">
        <f t="shared" si="28"/>
        <v>11</v>
      </c>
      <c r="BY25" s="251">
        <f>RANK(BX25,BX23:BX29,1)</f>
        <v>4</v>
      </c>
      <c r="BZ25" s="251">
        <f t="shared" si="29"/>
        <v>26</v>
      </c>
      <c r="CA25" s="252">
        <f>RANK(BZ25,(BZ5,BZ6,BZ7,BZ9,BZ10,BZ11,BZ18,BZ19,BZ12,BZ20,BZ13,BZ23,BZ24,BZ16,BZ25,BZ17,BZ26,BZ27,BZ21,BZ28,BZ29,BZ14),1)</f>
        <v>5</v>
      </c>
      <c r="CB25" s="3">
        <f t="shared" si="30"/>
        <v>0.85499999999999998</v>
      </c>
      <c r="CC25" s="4">
        <f>RANK(CB25,CB23:CB29,0)</f>
        <v>7</v>
      </c>
      <c r="CD25" s="13">
        <f t="shared" si="33"/>
        <v>14.1</v>
      </c>
      <c r="CE25" s="4">
        <f>RANK(CD25,CD23:CD29,0)</f>
        <v>1</v>
      </c>
      <c r="CF25" s="23">
        <f t="shared" si="31"/>
        <v>-0.19600000000000001</v>
      </c>
      <c r="CG25" s="4">
        <f>RANK(CF25,CF23:CF29,0)</f>
        <v>3</v>
      </c>
      <c r="CH25" s="8">
        <f t="shared" si="32"/>
        <v>11</v>
      </c>
      <c r="CI25" s="6">
        <f>RANK(CH25,CH23:CH29,1)</f>
        <v>4</v>
      </c>
      <c r="CJ25" s="125" t="s">
        <v>98</v>
      </c>
    </row>
    <row r="26" spans="1:88" ht="15" customHeight="1" x14ac:dyDescent="0.25">
      <c r="A26" s="126" t="s">
        <v>60</v>
      </c>
      <c r="B26" s="111">
        <v>0.64</v>
      </c>
      <c r="C26" s="53">
        <v>1</v>
      </c>
      <c r="D26" s="46">
        <v>3</v>
      </c>
      <c r="E26" s="10">
        <v>10</v>
      </c>
      <c r="F26" s="59">
        <v>1</v>
      </c>
      <c r="G26" s="57">
        <v>1</v>
      </c>
      <c r="H26" s="42">
        <v>0</v>
      </c>
      <c r="I26" s="59">
        <v>1</v>
      </c>
      <c r="J26" s="57">
        <v>2</v>
      </c>
      <c r="K26" s="10">
        <v>3</v>
      </c>
      <c r="L26" s="10">
        <v>1</v>
      </c>
      <c r="M26" s="10">
        <v>6</v>
      </c>
      <c r="N26" s="33">
        <v>1</v>
      </c>
      <c r="O26" s="44">
        <v>0.64</v>
      </c>
      <c r="P26" s="53">
        <v>1</v>
      </c>
      <c r="Q26" s="46">
        <v>1</v>
      </c>
      <c r="R26" s="10">
        <v>10</v>
      </c>
      <c r="S26" s="59">
        <v>1</v>
      </c>
      <c r="T26" s="57">
        <v>1</v>
      </c>
      <c r="U26" s="42">
        <v>0</v>
      </c>
      <c r="V26" s="59">
        <v>1</v>
      </c>
      <c r="W26" s="57">
        <v>2</v>
      </c>
      <c r="X26" s="10">
        <v>3</v>
      </c>
      <c r="Y26" s="10">
        <v>1</v>
      </c>
      <c r="Z26" s="10">
        <v>4</v>
      </c>
      <c r="AA26" s="33">
        <v>1</v>
      </c>
      <c r="AB26" s="44">
        <v>1</v>
      </c>
      <c r="AC26" s="53">
        <v>1</v>
      </c>
      <c r="AD26" s="46">
        <v>2</v>
      </c>
      <c r="AE26" s="10">
        <v>10</v>
      </c>
      <c r="AF26" s="59">
        <v>1</v>
      </c>
      <c r="AG26" s="57">
        <v>1</v>
      </c>
      <c r="AH26" s="42">
        <v>0</v>
      </c>
      <c r="AI26" s="59">
        <v>1</v>
      </c>
      <c r="AJ26" s="57">
        <v>1</v>
      </c>
      <c r="AK26" s="10">
        <v>3</v>
      </c>
      <c r="AL26" s="10">
        <v>1</v>
      </c>
      <c r="AM26" s="10">
        <v>4</v>
      </c>
      <c r="AN26" s="33">
        <v>2</v>
      </c>
      <c r="AO26" s="44">
        <v>-0.05</v>
      </c>
      <c r="AP26" s="53">
        <v>3</v>
      </c>
      <c r="AQ26" s="46">
        <v>3</v>
      </c>
      <c r="AR26" s="10">
        <v>9</v>
      </c>
      <c r="AS26" s="59">
        <v>4</v>
      </c>
      <c r="AT26" s="57">
        <v>11</v>
      </c>
      <c r="AU26" s="42">
        <v>0</v>
      </c>
      <c r="AV26" s="59">
        <v>1</v>
      </c>
      <c r="AW26" s="57">
        <v>4</v>
      </c>
      <c r="AX26" s="10">
        <v>8</v>
      </c>
      <c r="AY26" s="10">
        <v>3</v>
      </c>
      <c r="AZ26" s="10">
        <v>18</v>
      </c>
      <c r="BA26" s="33">
        <v>6</v>
      </c>
      <c r="BB26" s="44">
        <v>-6.2E-2</v>
      </c>
      <c r="BC26" s="53">
        <v>4</v>
      </c>
      <c r="BD26" s="46">
        <v>6</v>
      </c>
      <c r="BE26" s="10">
        <v>7</v>
      </c>
      <c r="BF26" s="59">
        <v>2</v>
      </c>
      <c r="BG26" s="57">
        <v>5</v>
      </c>
      <c r="BH26" s="42">
        <v>0</v>
      </c>
      <c r="BI26" s="59">
        <v>2</v>
      </c>
      <c r="BJ26" s="57">
        <v>5</v>
      </c>
      <c r="BK26" s="10">
        <v>8</v>
      </c>
      <c r="BL26" s="10">
        <v>3</v>
      </c>
      <c r="BM26" s="10">
        <v>16</v>
      </c>
      <c r="BN26" s="33">
        <v>7</v>
      </c>
      <c r="BO26" s="307">
        <f t="shared" si="25"/>
        <v>2.1680000000000001</v>
      </c>
      <c r="BP26" s="274">
        <f>RANK(BO26,BO23:BO29,0)</f>
        <v>5</v>
      </c>
      <c r="BQ26" s="260">
        <f>RANK(BO26,(BO5:BO7,BO9:BO14,BO16:BO21,BO23:BO29),0)</f>
        <v>8</v>
      </c>
      <c r="BR26" s="254">
        <f t="shared" si="26"/>
        <v>46</v>
      </c>
      <c r="BS26" s="278">
        <f>RANK(BR26,BR23:BR29,0)</f>
        <v>3</v>
      </c>
      <c r="BT26" s="276">
        <f>RANK(BR26,(BR5:BR7,BR9:BR14,BR16:BR21,BR23:BR29),0)</f>
        <v>5</v>
      </c>
      <c r="BU26" s="275">
        <f t="shared" si="27"/>
        <v>0</v>
      </c>
      <c r="BV26" s="277">
        <f>RANK(BU26,BU23:BU29,0)</f>
        <v>1</v>
      </c>
      <c r="BW26" s="279">
        <f>RANK(BU26,(BU5:BU7,BU9:BU14,BU16:BU21,BU23:BU29),0)</f>
        <v>4</v>
      </c>
      <c r="BX26" s="257">
        <f t="shared" si="28"/>
        <v>9</v>
      </c>
      <c r="BY26" s="257">
        <f>RANK(BX26,BX23:BX29,1)</f>
        <v>1</v>
      </c>
      <c r="BZ26" s="257">
        <f t="shared" si="29"/>
        <v>17</v>
      </c>
      <c r="CA26" s="258">
        <f>RANK(BZ26,(BZ5,BZ6,BZ7,BZ9,BZ10,BZ11,BZ18,BZ19,BZ12,BZ20,BZ13,BZ23,BZ24,BZ16,BZ25,BZ17,BZ26,BZ27,BZ21,BZ28,BZ29,BZ14),1)</f>
        <v>2</v>
      </c>
      <c r="CB26" s="9">
        <f t="shared" si="30"/>
        <v>0.86699999999999999</v>
      </c>
      <c r="CC26" s="10">
        <f>RANK(CB26,CB23:CB29,0)</f>
        <v>5</v>
      </c>
      <c r="CD26" s="5">
        <f t="shared" si="33"/>
        <v>13.8</v>
      </c>
      <c r="CE26" s="10">
        <f>RANK(CD26,CD23:CD29,0)</f>
        <v>3</v>
      </c>
      <c r="CF26" s="24">
        <f t="shared" si="31"/>
        <v>0</v>
      </c>
      <c r="CG26" s="10">
        <f>RANK(CF26,CF23:CF29,0)</f>
        <v>1</v>
      </c>
      <c r="CH26" s="10">
        <f t="shared" si="32"/>
        <v>9</v>
      </c>
      <c r="CI26" s="12">
        <f>RANK(CH26,CH23:CH29,1)</f>
        <v>1</v>
      </c>
      <c r="CJ26" s="126" t="s">
        <v>60</v>
      </c>
    </row>
    <row r="27" spans="1:88" ht="15" customHeight="1" x14ac:dyDescent="0.25">
      <c r="A27" s="125" t="s">
        <v>61</v>
      </c>
      <c r="B27" s="112">
        <v>0.64</v>
      </c>
      <c r="C27" s="48">
        <v>1</v>
      </c>
      <c r="D27" s="49">
        <v>3</v>
      </c>
      <c r="E27" s="15">
        <v>10</v>
      </c>
      <c r="F27" s="60">
        <v>1</v>
      </c>
      <c r="G27" s="61">
        <v>1</v>
      </c>
      <c r="H27" s="40">
        <v>0</v>
      </c>
      <c r="I27" s="60">
        <v>1</v>
      </c>
      <c r="J27" s="61">
        <v>2</v>
      </c>
      <c r="K27" s="15">
        <v>3</v>
      </c>
      <c r="L27" s="15">
        <v>1</v>
      </c>
      <c r="M27" s="15">
        <v>6</v>
      </c>
      <c r="N27" s="34">
        <v>1</v>
      </c>
      <c r="O27" s="47">
        <v>0.64</v>
      </c>
      <c r="P27" s="48">
        <v>1</v>
      </c>
      <c r="Q27" s="49">
        <v>1</v>
      </c>
      <c r="R27" s="15">
        <v>10</v>
      </c>
      <c r="S27" s="60">
        <v>1</v>
      </c>
      <c r="T27" s="61">
        <v>1</v>
      </c>
      <c r="U27" s="40">
        <v>0</v>
      </c>
      <c r="V27" s="60">
        <v>1</v>
      </c>
      <c r="W27" s="61">
        <v>2</v>
      </c>
      <c r="X27" s="15">
        <v>3</v>
      </c>
      <c r="Y27" s="15">
        <v>1</v>
      </c>
      <c r="Z27" s="15">
        <v>4</v>
      </c>
      <c r="AA27" s="34">
        <v>1</v>
      </c>
      <c r="AB27" s="47">
        <v>1</v>
      </c>
      <c r="AC27" s="48">
        <v>1</v>
      </c>
      <c r="AD27" s="49">
        <v>2</v>
      </c>
      <c r="AE27" s="15">
        <v>10</v>
      </c>
      <c r="AF27" s="60">
        <v>1</v>
      </c>
      <c r="AG27" s="61">
        <v>1</v>
      </c>
      <c r="AH27" s="40">
        <v>0</v>
      </c>
      <c r="AI27" s="60">
        <v>1</v>
      </c>
      <c r="AJ27" s="61">
        <v>1</v>
      </c>
      <c r="AK27" s="15">
        <v>3</v>
      </c>
      <c r="AL27" s="15">
        <v>1</v>
      </c>
      <c r="AM27" s="15">
        <v>4</v>
      </c>
      <c r="AN27" s="34">
        <v>2</v>
      </c>
      <c r="AO27" s="47">
        <v>-6.7000000000000004E-2</v>
      </c>
      <c r="AP27" s="48">
        <v>7</v>
      </c>
      <c r="AQ27" s="49">
        <v>18</v>
      </c>
      <c r="AR27" s="15">
        <v>10</v>
      </c>
      <c r="AS27" s="60">
        <v>1</v>
      </c>
      <c r="AT27" s="61">
        <v>1</v>
      </c>
      <c r="AU27" s="40">
        <v>-1.0009999999999999</v>
      </c>
      <c r="AV27" s="60">
        <v>7</v>
      </c>
      <c r="AW27" s="61">
        <v>21</v>
      </c>
      <c r="AX27" s="15">
        <v>15</v>
      </c>
      <c r="AY27" s="15">
        <v>6</v>
      </c>
      <c r="AZ27" s="15">
        <v>40</v>
      </c>
      <c r="BA27" s="34">
        <v>19</v>
      </c>
      <c r="BB27" s="47">
        <v>-0.05</v>
      </c>
      <c r="BC27" s="48">
        <v>3</v>
      </c>
      <c r="BD27" s="49">
        <v>5</v>
      </c>
      <c r="BE27" s="15">
        <v>7</v>
      </c>
      <c r="BF27" s="60">
        <v>2</v>
      </c>
      <c r="BG27" s="61">
        <v>5</v>
      </c>
      <c r="BH27" s="40">
        <v>0</v>
      </c>
      <c r="BI27" s="60">
        <v>2</v>
      </c>
      <c r="BJ27" s="61">
        <v>5</v>
      </c>
      <c r="BK27" s="15">
        <v>7</v>
      </c>
      <c r="BL27" s="15">
        <v>1</v>
      </c>
      <c r="BM27" s="15">
        <v>15</v>
      </c>
      <c r="BN27" s="34">
        <v>5</v>
      </c>
      <c r="BO27" s="307">
        <f t="shared" si="25"/>
        <v>2.1629999999999998</v>
      </c>
      <c r="BP27" s="263">
        <f>RANK(BO27,BO23:BO29,0)</f>
        <v>6</v>
      </c>
      <c r="BQ27" s="264">
        <f>RANK(BO27,(BO5:BO7,BO9:BO14,BO16:BO21,BO23:BO29),0)</f>
        <v>9</v>
      </c>
      <c r="BR27" s="316">
        <f t="shared" si="26"/>
        <v>47</v>
      </c>
      <c r="BS27" s="280">
        <f>RANK(BR27,BR23:BR29,0)</f>
        <v>1</v>
      </c>
      <c r="BT27" s="281">
        <f>RANK(BR27,(BR5:BR7,BR9:BR14,BR16:BR21,BR23:BR29),0)</f>
        <v>2</v>
      </c>
      <c r="BU27" s="249">
        <f t="shared" si="27"/>
        <v>-1.0009999999999999</v>
      </c>
      <c r="BV27" s="282">
        <f>RANK(BU27,BU23:BU29,0)</f>
        <v>6</v>
      </c>
      <c r="BW27" s="283">
        <f>RANK(BU27,(BU5:BU7,BU9:BU14,BU16:BU21,BU23:BU29),0)</f>
        <v>17</v>
      </c>
      <c r="BX27" s="267">
        <f t="shared" si="28"/>
        <v>13</v>
      </c>
      <c r="BY27" s="267">
        <f>RANK(BX27,BX23:BX29,1)</f>
        <v>6</v>
      </c>
      <c r="BZ27" s="267">
        <f t="shared" si="29"/>
        <v>28</v>
      </c>
      <c r="CA27" s="268">
        <f>RANK(BZ27,(BZ5,BZ6,BZ7,BZ9,BZ10,BZ11,BZ18,BZ19,BZ12,BZ20,BZ13,BZ23,BZ24,BZ16,BZ25,BZ17,BZ26,BZ27,BZ21,BZ28,BZ29,BZ14),1)</f>
        <v>7</v>
      </c>
      <c r="CB27" s="14">
        <f t="shared" si="30"/>
        <v>0.86499999999999999</v>
      </c>
      <c r="CC27" s="15">
        <f>RANK(CB27,CB23:CB29,0)</f>
        <v>6</v>
      </c>
      <c r="CD27" s="7">
        <f t="shared" si="33"/>
        <v>14.1</v>
      </c>
      <c r="CE27" s="15">
        <f>RANK(CD27,CD23:CD29,0)</f>
        <v>1</v>
      </c>
      <c r="CF27" s="25">
        <f t="shared" si="31"/>
        <v>-0.3</v>
      </c>
      <c r="CG27" s="15">
        <f>RANK(CF27,CF23:CF29,0)</f>
        <v>4</v>
      </c>
      <c r="CH27" s="16">
        <f t="shared" si="32"/>
        <v>11</v>
      </c>
      <c r="CI27" s="17">
        <f>RANK(CH27,CH23:CH29,1)</f>
        <v>4</v>
      </c>
      <c r="CJ27" s="125" t="s">
        <v>61</v>
      </c>
    </row>
    <row r="28" spans="1:88" ht="15" customHeight="1" x14ac:dyDescent="0.25">
      <c r="A28" s="130" t="s">
        <v>66</v>
      </c>
      <c r="B28" s="113">
        <v>0.64</v>
      </c>
      <c r="C28" s="67">
        <v>1</v>
      </c>
      <c r="D28" s="68">
        <v>3</v>
      </c>
      <c r="E28" s="4">
        <v>10</v>
      </c>
      <c r="F28" s="69">
        <v>1</v>
      </c>
      <c r="G28" s="70">
        <v>1</v>
      </c>
      <c r="H28" s="39">
        <v>0</v>
      </c>
      <c r="I28" s="69">
        <v>1</v>
      </c>
      <c r="J28" s="70">
        <v>2</v>
      </c>
      <c r="K28" s="4">
        <v>3</v>
      </c>
      <c r="L28" s="4">
        <v>1</v>
      </c>
      <c r="M28" s="4">
        <v>6</v>
      </c>
      <c r="N28" s="32">
        <v>1</v>
      </c>
      <c r="O28" s="50">
        <v>0.64</v>
      </c>
      <c r="P28" s="67">
        <v>1</v>
      </c>
      <c r="Q28" s="68">
        <v>1</v>
      </c>
      <c r="R28" s="4">
        <v>10</v>
      </c>
      <c r="S28" s="69">
        <v>1</v>
      </c>
      <c r="T28" s="70">
        <v>1</v>
      </c>
      <c r="U28" s="39">
        <v>0</v>
      </c>
      <c r="V28" s="69">
        <v>1</v>
      </c>
      <c r="W28" s="70">
        <v>2</v>
      </c>
      <c r="X28" s="4">
        <v>3</v>
      </c>
      <c r="Y28" s="4">
        <v>1</v>
      </c>
      <c r="Z28" s="4">
        <v>4</v>
      </c>
      <c r="AA28" s="32">
        <v>1</v>
      </c>
      <c r="AB28" s="50">
        <v>1</v>
      </c>
      <c r="AC28" s="67">
        <v>1</v>
      </c>
      <c r="AD28" s="68">
        <v>2</v>
      </c>
      <c r="AE28" s="4">
        <v>10</v>
      </c>
      <c r="AF28" s="69">
        <v>1</v>
      </c>
      <c r="AG28" s="70">
        <v>1</v>
      </c>
      <c r="AH28" s="39">
        <v>0</v>
      </c>
      <c r="AI28" s="69">
        <v>1</v>
      </c>
      <c r="AJ28" s="70">
        <v>1</v>
      </c>
      <c r="AK28" s="4">
        <v>3</v>
      </c>
      <c r="AL28" s="4">
        <v>1</v>
      </c>
      <c r="AM28" s="4">
        <v>4</v>
      </c>
      <c r="AN28" s="32">
        <v>2</v>
      </c>
      <c r="AO28" s="50">
        <v>-0.06</v>
      </c>
      <c r="AP28" s="67">
        <v>5</v>
      </c>
      <c r="AQ28" s="68">
        <v>11</v>
      </c>
      <c r="AR28" s="4">
        <v>9</v>
      </c>
      <c r="AS28" s="69">
        <v>4</v>
      </c>
      <c r="AT28" s="70">
        <v>11</v>
      </c>
      <c r="AU28" s="39">
        <v>0</v>
      </c>
      <c r="AV28" s="69">
        <v>1</v>
      </c>
      <c r="AW28" s="70">
        <v>4</v>
      </c>
      <c r="AX28" s="4">
        <v>10</v>
      </c>
      <c r="AY28" s="4">
        <v>4</v>
      </c>
      <c r="AZ28" s="4">
        <v>26</v>
      </c>
      <c r="BA28" s="32">
        <v>13</v>
      </c>
      <c r="BB28" s="50">
        <v>-5.0000000000000001E-3</v>
      </c>
      <c r="BC28" s="67">
        <v>2</v>
      </c>
      <c r="BD28" s="68">
        <v>3</v>
      </c>
      <c r="BE28" s="4">
        <v>6</v>
      </c>
      <c r="BF28" s="69">
        <v>4</v>
      </c>
      <c r="BG28" s="70">
        <v>7</v>
      </c>
      <c r="BH28" s="39">
        <v>0</v>
      </c>
      <c r="BI28" s="69">
        <v>2</v>
      </c>
      <c r="BJ28" s="70">
        <v>5</v>
      </c>
      <c r="BK28" s="4">
        <v>8</v>
      </c>
      <c r="BL28" s="4">
        <v>3</v>
      </c>
      <c r="BM28" s="4">
        <v>15</v>
      </c>
      <c r="BN28" s="32">
        <v>5</v>
      </c>
      <c r="BO28" s="307">
        <f t="shared" si="25"/>
        <v>2.2149999999999999</v>
      </c>
      <c r="BP28" s="294">
        <f>RANK(BO28,BO23:BO29,0)</f>
        <v>2</v>
      </c>
      <c r="BQ28" s="295">
        <f>RANK(BO28,(BO5:BO7,BO9:BO14,BO16:BO21,BO23:BO29),0)</f>
        <v>4</v>
      </c>
      <c r="BR28" s="248">
        <f t="shared" si="26"/>
        <v>45</v>
      </c>
      <c r="BS28" s="296">
        <f>RANK(BR28,BR23:BR29,0)</f>
        <v>6</v>
      </c>
      <c r="BT28" s="297">
        <f>RANK(BR28,(BR5:BR7,BR9:BR14,BR16:BR21,BR23:BR29),0)</f>
        <v>11</v>
      </c>
      <c r="BU28" s="272">
        <f t="shared" si="27"/>
        <v>0</v>
      </c>
      <c r="BV28" s="298">
        <f>RANK(BU28,BU23:BU29,0)</f>
        <v>1</v>
      </c>
      <c r="BW28" s="299">
        <f>RANK(BU28,(BU5:BU7,BU9:BU14,BU16:BU21,BU23:BU29),0)</f>
        <v>4</v>
      </c>
      <c r="BX28" s="251">
        <f t="shared" si="28"/>
        <v>9</v>
      </c>
      <c r="BY28" s="251">
        <f>RANK(BX28,BX23:BX29,1)</f>
        <v>1</v>
      </c>
      <c r="BZ28" s="251">
        <f t="shared" si="29"/>
        <v>19</v>
      </c>
      <c r="CA28" s="252">
        <f>RANK(BZ28,(BZ5,BZ6,BZ7,BZ9,BZ10,BZ11,BZ18,BZ19,BZ12,BZ20,BZ13,BZ23,BZ24,BZ16,BZ25,BZ17,BZ26,BZ27,BZ21,BZ28,BZ29,BZ14),1)</f>
        <v>4</v>
      </c>
      <c r="CB28" s="3">
        <f t="shared" si="30"/>
        <v>0.88600000000000001</v>
      </c>
      <c r="CC28" s="4">
        <f>RANK(CB28,CB23:CB29,0)</f>
        <v>2</v>
      </c>
      <c r="CD28" s="13">
        <f t="shared" si="33"/>
        <v>13.5</v>
      </c>
      <c r="CE28" s="4">
        <f>RANK(CD28,CD23:CD29,0)</f>
        <v>6</v>
      </c>
      <c r="CF28" s="23">
        <f t="shared" si="31"/>
        <v>0</v>
      </c>
      <c r="CG28" s="4">
        <f>RANK(CF28,CF23:CF29,0)</f>
        <v>1</v>
      </c>
      <c r="CH28" s="8">
        <f t="shared" si="32"/>
        <v>9</v>
      </c>
      <c r="CI28" s="6">
        <f>RANK(CH28,CH23:CH29,1)</f>
        <v>1</v>
      </c>
      <c r="CJ28" s="130" t="s">
        <v>66</v>
      </c>
    </row>
    <row r="29" spans="1:88" ht="15" customHeight="1" thickBot="1" x14ac:dyDescent="0.3">
      <c r="A29" s="127" t="s">
        <v>63</v>
      </c>
      <c r="B29" s="113">
        <v>0.64</v>
      </c>
      <c r="C29" s="67">
        <v>1</v>
      </c>
      <c r="D29" s="68">
        <v>3</v>
      </c>
      <c r="E29" s="4">
        <v>10</v>
      </c>
      <c r="F29" s="69">
        <v>1</v>
      </c>
      <c r="G29" s="70">
        <v>1</v>
      </c>
      <c r="H29" s="39">
        <v>0</v>
      </c>
      <c r="I29" s="69">
        <v>1</v>
      </c>
      <c r="J29" s="70">
        <v>2</v>
      </c>
      <c r="K29" s="4">
        <v>3</v>
      </c>
      <c r="L29" s="4">
        <v>1</v>
      </c>
      <c r="M29" s="4">
        <v>6</v>
      </c>
      <c r="N29" s="32">
        <v>1</v>
      </c>
      <c r="O29" s="50">
        <v>0.64</v>
      </c>
      <c r="P29" s="67">
        <v>1</v>
      </c>
      <c r="Q29" s="68">
        <v>1</v>
      </c>
      <c r="R29" s="4">
        <v>10</v>
      </c>
      <c r="S29" s="69">
        <v>1</v>
      </c>
      <c r="T29" s="70">
        <v>1</v>
      </c>
      <c r="U29" s="39">
        <v>0</v>
      </c>
      <c r="V29" s="69">
        <v>1</v>
      </c>
      <c r="W29" s="70">
        <v>2</v>
      </c>
      <c r="X29" s="4">
        <v>3</v>
      </c>
      <c r="Y29" s="4">
        <v>1</v>
      </c>
      <c r="Z29" s="4">
        <v>4</v>
      </c>
      <c r="AA29" s="32">
        <v>1</v>
      </c>
      <c r="AB29" s="50">
        <v>1</v>
      </c>
      <c r="AC29" s="67">
        <v>1</v>
      </c>
      <c r="AD29" s="68">
        <v>2</v>
      </c>
      <c r="AE29" s="4">
        <v>10</v>
      </c>
      <c r="AF29" s="69">
        <v>1</v>
      </c>
      <c r="AG29" s="70">
        <v>1</v>
      </c>
      <c r="AH29" s="39">
        <v>0</v>
      </c>
      <c r="AI29" s="69">
        <v>1</v>
      </c>
      <c r="AJ29" s="70">
        <v>1</v>
      </c>
      <c r="AK29" s="4">
        <v>3</v>
      </c>
      <c r="AL29" s="4">
        <v>1</v>
      </c>
      <c r="AM29" s="4">
        <v>4</v>
      </c>
      <c r="AN29" s="32">
        <v>2</v>
      </c>
      <c r="AO29" s="50">
        <v>-4.3999999999999997E-2</v>
      </c>
      <c r="AP29" s="67">
        <v>2</v>
      </c>
      <c r="AQ29" s="68">
        <v>2</v>
      </c>
      <c r="AR29" s="4">
        <v>10</v>
      </c>
      <c r="AS29" s="69">
        <v>1</v>
      </c>
      <c r="AT29" s="70">
        <v>1</v>
      </c>
      <c r="AU29" s="39">
        <v>0</v>
      </c>
      <c r="AV29" s="69">
        <v>1</v>
      </c>
      <c r="AW29" s="70">
        <v>4</v>
      </c>
      <c r="AX29" s="4">
        <v>4</v>
      </c>
      <c r="AY29" s="4">
        <v>2</v>
      </c>
      <c r="AZ29" s="4">
        <v>7</v>
      </c>
      <c r="BA29" s="32">
        <v>2</v>
      </c>
      <c r="BB29" s="50">
        <v>-6.3E-2</v>
      </c>
      <c r="BC29" s="67">
        <v>5</v>
      </c>
      <c r="BD29" s="68">
        <v>8</v>
      </c>
      <c r="BE29" s="4">
        <v>6</v>
      </c>
      <c r="BF29" s="69">
        <v>4</v>
      </c>
      <c r="BG29" s="70">
        <v>7</v>
      </c>
      <c r="BH29" s="39">
        <v>-1</v>
      </c>
      <c r="BI29" s="69">
        <v>6</v>
      </c>
      <c r="BJ29" s="70">
        <v>17</v>
      </c>
      <c r="BK29" s="4">
        <v>15</v>
      </c>
      <c r="BL29" s="4">
        <v>6</v>
      </c>
      <c r="BM29" s="4">
        <v>32</v>
      </c>
      <c r="BN29" s="32">
        <v>14</v>
      </c>
      <c r="BO29" s="307">
        <f t="shared" si="25"/>
        <v>2.173</v>
      </c>
      <c r="BP29" s="274">
        <f>RANK(BO29,BO23:BO29,0)</f>
        <v>3</v>
      </c>
      <c r="BQ29" s="260">
        <f>RANK(BO29,(BO5:BO7,BO9:BO14,BO16:BO21,BO23:BO29),0)</f>
        <v>6</v>
      </c>
      <c r="BR29" s="254">
        <f t="shared" si="26"/>
        <v>46</v>
      </c>
      <c r="BS29" s="278">
        <f>RANK(BR29,BR23:BR29,0)</f>
        <v>3</v>
      </c>
      <c r="BT29" s="276">
        <f>RANK(BR29,(BR5:BR7,BR9:BR14,BR16:BR21,BR23:BR29),0)</f>
        <v>5</v>
      </c>
      <c r="BU29" s="275">
        <f t="shared" si="27"/>
        <v>-1</v>
      </c>
      <c r="BV29" s="277">
        <f>RANK(BU29,BU23:BU29,0)</f>
        <v>4</v>
      </c>
      <c r="BW29" s="279">
        <f>RANK(BU29,(BU5:BU7,BU9:BU14,BU16:BU21,BU23:BU29),0)</f>
        <v>15</v>
      </c>
      <c r="BX29" s="257">
        <f t="shared" si="28"/>
        <v>10</v>
      </c>
      <c r="BY29" s="257">
        <f>RANK(BX29,BX23:BX29,1)</f>
        <v>3</v>
      </c>
      <c r="BZ29" s="257">
        <f t="shared" si="29"/>
        <v>26</v>
      </c>
      <c r="CA29" s="258">
        <f>RANK(BZ29,(BZ5,BZ6,BZ7,BZ9,BZ10,BZ11,BZ18,BZ19,BZ12,BZ20,BZ13,BZ23,BZ24,BZ16,BZ25,BZ17,BZ26,BZ27,BZ21,BZ28,BZ29,BZ14),1)</f>
        <v>5</v>
      </c>
      <c r="CB29" s="3">
        <f t="shared" si="30"/>
        <v>0.86899999999999999</v>
      </c>
      <c r="CC29" s="4">
        <f>RANK(CB29,CB23:CB29,0)</f>
        <v>3</v>
      </c>
      <c r="CD29" s="13">
        <f t="shared" si="33"/>
        <v>13.8</v>
      </c>
      <c r="CE29" s="4">
        <f>RANK(CD29,CD23:CD29,0)</f>
        <v>3</v>
      </c>
      <c r="CF29" s="23">
        <f>BU29*3/10</f>
        <v>-0.3</v>
      </c>
      <c r="CG29" s="4">
        <f>RANK(CF29,CF23:CF29,0)</f>
        <v>4</v>
      </c>
      <c r="CH29" s="8">
        <f t="shared" si="32"/>
        <v>10</v>
      </c>
      <c r="CI29" s="6">
        <f>RANK(CH29,CH23:CH29,1)</f>
        <v>3</v>
      </c>
      <c r="CJ29" s="127" t="s">
        <v>63</v>
      </c>
    </row>
    <row r="30" spans="1:88" ht="15" customHeight="1" thickBot="1" x14ac:dyDescent="0.3">
      <c r="A30" s="230" t="s">
        <v>1</v>
      </c>
      <c r="B30" s="375" t="s">
        <v>5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6"/>
      <c r="O30" s="377" t="s">
        <v>5</v>
      </c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6"/>
      <c r="AB30" s="377" t="s">
        <v>5</v>
      </c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6"/>
      <c r="AO30" s="377" t="s">
        <v>5</v>
      </c>
      <c r="AP30" s="375"/>
      <c r="AQ30" s="375"/>
      <c r="AR30" s="375"/>
      <c r="AS30" s="375"/>
      <c r="AT30" s="375"/>
      <c r="AU30" s="375"/>
      <c r="AV30" s="375"/>
      <c r="AW30" s="375"/>
      <c r="AX30" s="375"/>
      <c r="AY30" s="375"/>
      <c r="AZ30" s="375"/>
      <c r="BA30" s="376"/>
      <c r="BB30" s="377" t="s">
        <v>5</v>
      </c>
      <c r="BC30" s="375"/>
      <c r="BD30" s="375"/>
      <c r="BE30" s="375"/>
      <c r="BF30" s="375"/>
      <c r="BG30" s="375"/>
      <c r="BH30" s="375"/>
      <c r="BI30" s="375"/>
      <c r="BJ30" s="375"/>
      <c r="BK30" s="375"/>
      <c r="BL30" s="375"/>
      <c r="BM30" s="375"/>
      <c r="BN30" s="376"/>
      <c r="BO30" s="377" t="s">
        <v>5</v>
      </c>
      <c r="BP30" s="375"/>
      <c r="BQ30" s="375"/>
      <c r="BR30" s="375"/>
      <c r="BS30" s="375"/>
      <c r="BT30" s="375"/>
      <c r="BU30" s="375"/>
      <c r="BV30" s="375"/>
      <c r="BW30" s="375"/>
      <c r="BX30" s="375"/>
      <c r="BY30" s="375"/>
      <c r="BZ30" s="375"/>
      <c r="CA30" s="375"/>
      <c r="CB30" s="375"/>
      <c r="CC30" s="375"/>
      <c r="CD30" s="375"/>
      <c r="CE30" s="375"/>
      <c r="CF30" s="375"/>
      <c r="CG30" s="375"/>
      <c r="CH30" s="375"/>
      <c r="CI30" s="376"/>
      <c r="CJ30" s="230" t="s">
        <v>1</v>
      </c>
    </row>
  </sheetData>
  <mergeCells count="14">
    <mergeCell ref="BO2:CA2"/>
    <mergeCell ref="CB2:CI2"/>
    <mergeCell ref="B30:N30"/>
    <mergeCell ref="O30:AA30"/>
    <mergeCell ref="AB30:AN30"/>
    <mergeCell ref="AO30:BA30"/>
    <mergeCell ref="BB30:BN30"/>
    <mergeCell ref="BO30:CI30"/>
    <mergeCell ref="BB2:BN2"/>
    <mergeCell ref="A1:J1"/>
    <mergeCell ref="B2:N2"/>
    <mergeCell ref="O2:AA2"/>
    <mergeCell ref="AB2:AN2"/>
    <mergeCell ref="AO2:B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AW31"/>
  <sheetViews>
    <sheetView topLeftCell="Y1" zoomScale="90" zoomScaleNormal="90" workbookViewId="0">
      <selection activeCell="AU3" sqref="A1:AW31"/>
    </sheetView>
  </sheetViews>
  <sheetFormatPr defaultColWidth="4.7109375" defaultRowHeight="10.5" x14ac:dyDescent="0.25"/>
  <cols>
    <col min="1" max="1" width="27.7109375" style="131" customWidth="1"/>
    <col min="2" max="48" width="10.7109375" style="131" customWidth="1"/>
    <col min="49" max="49" width="28.85546875" style="131" customWidth="1"/>
    <col min="50" max="16384" width="4.7109375" style="131"/>
  </cols>
  <sheetData>
    <row r="1" spans="1:49" s="119" customFormat="1" ht="47.45" customHeight="1" thickBot="1" x14ac:dyDescent="0.3">
      <c r="A1" s="374" t="s">
        <v>105</v>
      </c>
      <c r="B1" s="374"/>
      <c r="C1" s="374"/>
      <c r="D1" s="374"/>
      <c r="E1" s="374"/>
      <c r="F1" s="374"/>
      <c r="G1" s="374"/>
      <c r="H1" s="374"/>
      <c r="I1" s="374"/>
      <c r="J1" s="374"/>
      <c r="K1" s="118"/>
      <c r="L1" s="118"/>
      <c r="M1" s="118"/>
      <c r="N1" s="118"/>
    </row>
    <row r="2" spans="1:49" s="121" customFormat="1" ht="39" customHeight="1" thickBot="1" x14ac:dyDescent="0.3">
      <c r="A2" s="120" t="s">
        <v>89</v>
      </c>
      <c r="B2" s="371" t="s">
        <v>87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3"/>
      <c r="O2" s="371" t="s">
        <v>88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3"/>
      <c r="AB2" s="371" t="s">
        <v>128</v>
      </c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3"/>
      <c r="AO2" s="371" t="s">
        <v>148</v>
      </c>
      <c r="AP2" s="372"/>
      <c r="AQ2" s="372"/>
      <c r="AR2" s="372"/>
      <c r="AS2" s="372"/>
      <c r="AT2" s="372"/>
      <c r="AU2" s="372"/>
      <c r="AV2" s="373"/>
      <c r="AW2" s="120" t="s">
        <v>90</v>
      </c>
    </row>
    <row r="3" spans="1:49" s="85" customFormat="1" ht="132" customHeight="1" thickBot="1" x14ac:dyDescent="0.3">
      <c r="A3" s="1" t="s">
        <v>71</v>
      </c>
      <c r="B3" s="344" t="s">
        <v>115</v>
      </c>
      <c r="C3" s="345" t="s">
        <v>116</v>
      </c>
      <c r="D3" s="345" t="s">
        <v>117</v>
      </c>
      <c r="E3" s="345" t="s">
        <v>138</v>
      </c>
      <c r="F3" s="345" t="s">
        <v>116</v>
      </c>
      <c r="G3" s="345" t="s">
        <v>117</v>
      </c>
      <c r="H3" s="345" t="s">
        <v>139</v>
      </c>
      <c r="I3" s="345" t="s">
        <v>116</v>
      </c>
      <c r="J3" s="345" t="s">
        <v>117</v>
      </c>
      <c r="K3" s="346" t="s">
        <v>118</v>
      </c>
      <c r="L3" s="347" t="s">
        <v>119</v>
      </c>
      <c r="M3" s="346" t="s">
        <v>120</v>
      </c>
      <c r="N3" s="348" t="s">
        <v>121</v>
      </c>
      <c r="O3" s="344" t="s">
        <v>115</v>
      </c>
      <c r="P3" s="345" t="s">
        <v>116</v>
      </c>
      <c r="Q3" s="345" t="s">
        <v>117</v>
      </c>
      <c r="R3" s="345" t="s">
        <v>138</v>
      </c>
      <c r="S3" s="345" t="s">
        <v>116</v>
      </c>
      <c r="T3" s="345" t="s">
        <v>117</v>
      </c>
      <c r="U3" s="345" t="s">
        <v>139</v>
      </c>
      <c r="V3" s="345" t="s">
        <v>116</v>
      </c>
      <c r="W3" s="345" t="s">
        <v>117</v>
      </c>
      <c r="X3" s="346" t="s">
        <v>118</v>
      </c>
      <c r="Y3" s="347" t="s">
        <v>119</v>
      </c>
      <c r="Z3" s="346" t="s">
        <v>120</v>
      </c>
      <c r="AA3" s="348" t="s">
        <v>121</v>
      </c>
      <c r="AB3" s="339" t="s">
        <v>113</v>
      </c>
      <c r="AC3" s="345" t="s">
        <v>116</v>
      </c>
      <c r="AD3" s="345" t="s">
        <v>117</v>
      </c>
      <c r="AE3" s="341" t="s">
        <v>140</v>
      </c>
      <c r="AF3" s="345" t="s">
        <v>116</v>
      </c>
      <c r="AG3" s="345" t="s">
        <v>117</v>
      </c>
      <c r="AH3" s="341" t="s">
        <v>141</v>
      </c>
      <c r="AI3" s="345" t="s">
        <v>116</v>
      </c>
      <c r="AJ3" s="345" t="s">
        <v>117</v>
      </c>
      <c r="AK3" s="346" t="s">
        <v>118</v>
      </c>
      <c r="AL3" s="347" t="s">
        <v>129</v>
      </c>
      <c r="AM3" s="346" t="s">
        <v>120</v>
      </c>
      <c r="AN3" s="348" t="s">
        <v>130</v>
      </c>
      <c r="AO3" s="339" t="s">
        <v>113</v>
      </c>
      <c r="AP3" s="340" t="s">
        <v>99</v>
      </c>
      <c r="AQ3" s="341" t="s">
        <v>140</v>
      </c>
      <c r="AR3" s="340" t="s">
        <v>110</v>
      </c>
      <c r="AS3" s="341" t="s">
        <v>141</v>
      </c>
      <c r="AT3" s="340" t="s">
        <v>111</v>
      </c>
      <c r="AU3" s="340" t="s">
        <v>109</v>
      </c>
      <c r="AV3" s="342" t="s">
        <v>112</v>
      </c>
      <c r="AW3" s="2"/>
    </row>
    <row r="4" spans="1:49" s="85" customFormat="1" ht="15" customHeight="1" thickBot="1" x14ac:dyDescent="0.3">
      <c r="A4" s="229" t="s">
        <v>46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  <c r="O4" s="222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2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5" t="s">
        <v>64</v>
      </c>
      <c r="AP4" s="226"/>
      <c r="AQ4" s="227" t="s">
        <v>65</v>
      </c>
      <c r="AR4" s="226"/>
      <c r="AS4" s="227" t="s">
        <v>65</v>
      </c>
      <c r="AT4" s="226"/>
      <c r="AU4" s="228"/>
      <c r="AV4" s="228"/>
      <c r="AW4" s="229" t="s">
        <v>46</v>
      </c>
    </row>
    <row r="5" spans="1:49" s="85" customFormat="1" ht="15" customHeight="1" x14ac:dyDescent="0.25">
      <c r="A5" s="122" t="s">
        <v>47</v>
      </c>
      <c r="B5" s="108">
        <v>0.64600000000000002</v>
      </c>
      <c r="C5" s="4">
        <v>3</v>
      </c>
      <c r="D5" s="4">
        <v>15</v>
      </c>
      <c r="E5" s="4">
        <v>10</v>
      </c>
      <c r="F5" s="4">
        <v>1</v>
      </c>
      <c r="G5" s="4">
        <v>1</v>
      </c>
      <c r="H5" s="39">
        <v>-1E-3</v>
      </c>
      <c r="I5" s="4">
        <v>3</v>
      </c>
      <c r="J5" s="4">
        <v>20</v>
      </c>
      <c r="K5" s="4">
        <v>7</v>
      </c>
      <c r="L5" s="4">
        <v>3</v>
      </c>
      <c r="M5" s="4">
        <v>36</v>
      </c>
      <c r="N5" s="32">
        <v>20</v>
      </c>
      <c r="O5" s="39">
        <v>0.63700000000000001</v>
      </c>
      <c r="P5" s="4">
        <v>2</v>
      </c>
      <c r="Q5" s="4">
        <v>17</v>
      </c>
      <c r="R5" s="4">
        <v>10</v>
      </c>
      <c r="S5" s="4">
        <v>1</v>
      </c>
      <c r="T5" s="4">
        <v>1</v>
      </c>
      <c r="U5" s="39">
        <v>-1.4E-2</v>
      </c>
      <c r="V5" s="4">
        <v>3</v>
      </c>
      <c r="W5" s="4">
        <v>21</v>
      </c>
      <c r="X5" s="4">
        <v>6</v>
      </c>
      <c r="Y5" s="4">
        <v>3</v>
      </c>
      <c r="Z5" s="4">
        <v>39</v>
      </c>
      <c r="AA5" s="32">
        <v>21</v>
      </c>
      <c r="AB5" s="307">
        <f>SUM(B5,O5)</f>
        <v>1.2829999999999999</v>
      </c>
      <c r="AC5" s="247">
        <f>RANK(AB5,AB5:AB7,0)</f>
        <v>3</v>
      </c>
      <c r="AD5" s="247">
        <f>RANK(AB5,(AB5:AB7,AB9:AB14,AB16:AB21,AB23:AB29),0)</f>
        <v>15</v>
      </c>
      <c r="AE5" s="248">
        <f>SUM(E5,R5)</f>
        <v>20</v>
      </c>
      <c r="AF5" s="248">
        <f>RANK(AE5,AE5:AE7,0)</f>
        <v>1</v>
      </c>
      <c r="AG5" s="248">
        <f>RANK(AE5,(AE5:AE7,AE9:AE14,AE16:AE21,AE23:AE29),0)</f>
        <v>1</v>
      </c>
      <c r="AH5" s="249">
        <f>SUM(H5,U5)</f>
        <v>-1.4999999999999999E-2</v>
      </c>
      <c r="AI5" s="250">
        <f>RANK(AH5,AH5:AH7,0)</f>
        <v>3</v>
      </c>
      <c r="AJ5" s="250">
        <f>RANK(AH5,(AH5:AH7,AH9:AH14,AH16:AH21,AH23:AH29),0)</f>
        <v>20</v>
      </c>
      <c r="AK5" s="251">
        <f>SUM(AC5,AF5,AI5)</f>
        <v>7</v>
      </c>
      <c r="AL5" s="251">
        <f>RANK(AK5,AK5:AK7,1)</f>
        <v>3</v>
      </c>
      <c r="AM5" s="251">
        <f>SUM(AD5,AG5,AJ5)</f>
        <v>36</v>
      </c>
      <c r="AN5" s="252">
        <f>RANK(AM5,(AM5,AM6,AM7,AM9,AM10,AM11,AM18,AM19,AM12,AM20,AM13,AM23,AM24,AM16,AM25,AM17,AM26,AM27,AM21,AM28,AM29,AM14),1)</f>
        <v>19</v>
      </c>
      <c r="AO5" s="3">
        <f>AB5*4/10</f>
        <v>0.51300000000000001</v>
      </c>
      <c r="AP5" s="4">
        <f>RANK(AO5,AO5:AO7,0)</f>
        <v>3</v>
      </c>
      <c r="AQ5" s="13">
        <f>AE5*3/10</f>
        <v>6</v>
      </c>
      <c r="AR5" s="4">
        <f>RANK(AQ5,AQ5:AQ7,0)</f>
        <v>1</v>
      </c>
      <c r="AS5" s="24">
        <f>AH5*3/10</f>
        <v>-5.0000000000000001E-3</v>
      </c>
      <c r="AT5" s="4">
        <f>RANK(AS5,AS5:AS7,0)</f>
        <v>3</v>
      </c>
      <c r="AU5" s="4">
        <f>SUM(AP5,AR5,AT5)</f>
        <v>7</v>
      </c>
      <c r="AV5" s="6">
        <f>RANK(AU5,AU5:AU7,1)</f>
        <v>3</v>
      </c>
      <c r="AW5" s="122" t="s">
        <v>47</v>
      </c>
    </row>
    <row r="6" spans="1:49" s="85" customFormat="1" ht="15" customHeight="1" x14ac:dyDescent="0.25">
      <c r="A6" s="123" t="s">
        <v>48</v>
      </c>
      <c r="B6" s="109">
        <v>0.66800000000000004</v>
      </c>
      <c r="C6" s="4">
        <v>1</v>
      </c>
      <c r="D6" s="4">
        <v>6</v>
      </c>
      <c r="E6" s="4">
        <v>10</v>
      </c>
      <c r="F6" s="4">
        <v>1</v>
      </c>
      <c r="G6" s="4">
        <v>1</v>
      </c>
      <c r="H6" s="40">
        <v>2.9000000000000001E-2</v>
      </c>
      <c r="I6" s="4">
        <v>1</v>
      </c>
      <c r="J6" s="4">
        <v>7</v>
      </c>
      <c r="K6" s="4">
        <v>3</v>
      </c>
      <c r="L6" s="4">
        <v>1</v>
      </c>
      <c r="M6" s="4">
        <v>14</v>
      </c>
      <c r="N6" s="32">
        <v>4</v>
      </c>
      <c r="O6" s="40">
        <v>0.63300000000000001</v>
      </c>
      <c r="P6" s="4">
        <v>3</v>
      </c>
      <c r="Q6" s="4">
        <v>19</v>
      </c>
      <c r="R6" s="4">
        <v>10</v>
      </c>
      <c r="S6" s="4">
        <v>1</v>
      </c>
      <c r="T6" s="4">
        <v>1</v>
      </c>
      <c r="U6" s="40">
        <v>8.1000000000000003E-2</v>
      </c>
      <c r="V6" s="4">
        <v>1</v>
      </c>
      <c r="W6" s="4">
        <v>3</v>
      </c>
      <c r="X6" s="4">
        <v>5</v>
      </c>
      <c r="Y6" s="4">
        <v>2</v>
      </c>
      <c r="Z6" s="4">
        <v>23</v>
      </c>
      <c r="AA6" s="32">
        <v>13</v>
      </c>
      <c r="AB6" s="307">
        <f t="shared" ref="AB6:AB7" si="0">SUM(B6,O6)</f>
        <v>1.3009999999999999</v>
      </c>
      <c r="AC6" s="247">
        <f>RANK(AB6,AB5:AB7,0)</f>
        <v>1</v>
      </c>
      <c r="AD6" s="247">
        <f>RANK(AB6,(AB5:AB7,AB9:AB14,AB16:AB21,AB23:AB29),0)</f>
        <v>11</v>
      </c>
      <c r="AE6" s="248">
        <f t="shared" ref="AE6:AE7" si="1">SUM(E6,R6)</f>
        <v>20</v>
      </c>
      <c r="AF6" s="248">
        <f>RANK(AE6,AE5:AE7,0)</f>
        <v>1</v>
      </c>
      <c r="AG6" s="248">
        <f>RANK(AE6,(AE5:AE7,AE9:AE14,AE16:AE21,AE23:AE29),0)</f>
        <v>1</v>
      </c>
      <c r="AH6" s="249">
        <f t="shared" ref="AH6:AH7" si="2">SUM(H6,U6)</f>
        <v>0.11</v>
      </c>
      <c r="AI6" s="250">
        <f>RANK(AH6,AH5:AH7,0)</f>
        <v>1</v>
      </c>
      <c r="AJ6" s="250">
        <f>RANK(AH6,(AH5:AH7,AH9:AH14,AH16:AH21,AH23:AH29),0)</f>
        <v>4</v>
      </c>
      <c r="AK6" s="251">
        <f>SUM(AC6,AF6,AI6)</f>
        <v>3</v>
      </c>
      <c r="AL6" s="251">
        <f>RANK(AK6,AK5:AK7,1)</f>
        <v>1</v>
      </c>
      <c r="AM6" s="251">
        <f>SUM(AD6,AG6,AJ6)</f>
        <v>16</v>
      </c>
      <c r="AN6" s="252">
        <f>RANK(AM6,(AM5,AM6,AM7,AM9,AM10,AM11,AM18,AM19,AM12,AM20,AM13,AM23,AM24,AM16,AM25,AM17,AM26,AM27,AM21,AM28,AM29,AM14),1)</f>
        <v>6</v>
      </c>
      <c r="AO6" s="3">
        <f t="shared" ref="AO6:AO7" si="3">AB6*4/10</f>
        <v>0.52</v>
      </c>
      <c r="AP6" s="4">
        <f>RANK(AO6,AO5:AO7,0)</f>
        <v>1</v>
      </c>
      <c r="AQ6" s="13">
        <f t="shared" ref="AQ6:AQ7" si="4">AE6*3/10</f>
        <v>6</v>
      </c>
      <c r="AR6" s="4">
        <f>RANK(AQ6,AQ5:AQ7,0)</f>
        <v>1</v>
      </c>
      <c r="AS6" s="25">
        <f t="shared" ref="AS6:AS7" si="5">AH6*3/10</f>
        <v>3.3000000000000002E-2</v>
      </c>
      <c r="AT6" s="4">
        <f>RANK(AS6,AS5:AS7,0)</f>
        <v>1</v>
      </c>
      <c r="AU6" s="8">
        <f t="shared" ref="AU6:AU7" si="6">SUM(AP6,AR6,AT6)</f>
        <v>3</v>
      </c>
      <c r="AV6" s="6">
        <f>RANK(AU6,AU5:AU7,1)</f>
        <v>1</v>
      </c>
      <c r="AW6" s="123" t="s">
        <v>48</v>
      </c>
    </row>
    <row r="7" spans="1:49" s="85" customFormat="1" ht="15" customHeight="1" thickBot="1" x14ac:dyDescent="0.3">
      <c r="A7" s="124" t="s">
        <v>49</v>
      </c>
      <c r="B7" s="110">
        <v>0.64900000000000002</v>
      </c>
      <c r="C7" s="10">
        <v>2</v>
      </c>
      <c r="D7" s="4">
        <v>14</v>
      </c>
      <c r="E7" s="4">
        <v>10</v>
      </c>
      <c r="F7" s="10">
        <v>1</v>
      </c>
      <c r="G7" s="4">
        <v>1</v>
      </c>
      <c r="H7" s="41">
        <v>2.5000000000000001E-2</v>
      </c>
      <c r="I7" s="10">
        <v>2</v>
      </c>
      <c r="J7" s="4">
        <v>8</v>
      </c>
      <c r="K7" s="4">
        <v>5</v>
      </c>
      <c r="L7" s="10">
        <v>2</v>
      </c>
      <c r="M7" s="4">
        <v>23</v>
      </c>
      <c r="N7" s="33">
        <v>12</v>
      </c>
      <c r="O7" s="41">
        <v>0.63900000000000001</v>
      </c>
      <c r="P7" s="10">
        <v>1</v>
      </c>
      <c r="Q7" s="4">
        <v>10</v>
      </c>
      <c r="R7" s="4">
        <v>10</v>
      </c>
      <c r="S7" s="10">
        <v>1</v>
      </c>
      <c r="T7" s="4">
        <v>1</v>
      </c>
      <c r="U7" s="41">
        <v>0</v>
      </c>
      <c r="V7" s="10">
        <v>2</v>
      </c>
      <c r="W7" s="4">
        <v>6</v>
      </c>
      <c r="X7" s="4">
        <v>4</v>
      </c>
      <c r="Y7" s="10">
        <v>1</v>
      </c>
      <c r="Z7" s="4">
        <v>17</v>
      </c>
      <c r="AA7" s="33">
        <v>10</v>
      </c>
      <c r="AB7" s="309">
        <f t="shared" si="0"/>
        <v>1.288</v>
      </c>
      <c r="AC7" s="253">
        <f>RANK(AB7,AB5:AB7,0)</f>
        <v>2</v>
      </c>
      <c r="AD7" s="253">
        <f>RANK(AB7,(AB5:AB7,AB9:AB14,AB16:AB21,AB23:AB29),0)</f>
        <v>14</v>
      </c>
      <c r="AE7" s="254">
        <f t="shared" si="1"/>
        <v>20</v>
      </c>
      <c r="AF7" s="254">
        <f>RANK(AE7,AE5:AE7,0)</f>
        <v>1</v>
      </c>
      <c r="AG7" s="254">
        <f>RANK(AE7,(AE5:AE7,AE9:AE14,AE16:AE21,AE23:AE29),0)</f>
        <v>1</v>
      </c>
      <c r="AH7" s="255">
        <f t="shared" si="2"/>
        <v>2.5000000000000001E-2</v>
      </c>
      <c r="AI7" s="256">
        <f>RANK(AH7,AH5:AH7,0)</f>
        <v>2</v>
      </c>
      <c r="AJ7" s="256">
        <f>RANK(AH7,(AH5:AH7,AH9:AH14,AH16:AH21,AH23:AH29),0)</f>
        <v>9</v>
      </c>
      <c r="AK7" s="257">
        <f>SUM(AC7,AF7,AI7)</f>
        <v>5</v>
      </c>
      <c r="AL7" s="257">
        <f>RANK(AK7,AK5:AK7,1)</f>
        <v>2</v>
      </c>
      <c r="AM7" s="257">
        <f>SUM(AD7,AG7,AJ7)</f>
        <v>24</v>
      </c>
      <c r="AN7" s="258">
        <f>RANK(AM7,(AM5,AM6,AM7,AM9,AM10,AM11,AM18,AM19,AM12,AM20,AM13,AM23,AM24,AM16,AM25,AM17,AM26,AM27,AM21,AM28,AM29,AM14),1)</f>
        <v>13</v>
      </c>
      <c r="AO7" s="9">
        <f t="shared" si="3"/>
        <v>0.51500000000000001</v>
      </c>
      <c r="AP7" s="10">
        <f>RANK(AO7,AO5:AO7,0)</f>
        <v>2</v>
      </c>
      <c r="AQ7" s="5">
        <f t="shared" si="4"/>
        <v>6</v>
      </c>
      <c r="AR7" s="10">
        <f>RANK(AQ7,AQ5:AQ7,0)</f>
        <v>1</v>
      </c>
      <c r="AS7" s="24">
        <f t="shared" si="5"/>
        <v>8.0000000000000002E-3</v>
      </c>
      <c r="AT7" s="10">
        <f>RANK(AS7,AS5:AS7,0)</f>
        <v>2</v>
      </c>
      <c r="AU7" s="11">
        <f t="shared" si="6"/>
        <v>5</v>
      </c>
      <c r="AV7" s="12">
        <f>RANK(AU7,AU5:AU7,1)</f>
        <v>2</v>
      </c>
      <c r="AW7" s="124" t="s">
        <v>49</v>
      </c>
    </row>
    <row r="8" spans="1:49" s="85" customFormat="1" ht="15" customHeight="1" thickBot="1" x14ac:dyDescent="0.25">
      <c r="A8" s="229" t="s">
        <v>50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/>
      <c r="O8" s="222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314"/>
      <c r="AC8" s="303"/>
      <c r="AD8" s="303"/>
      <c r="AE8" s="315"/>
      <c r="AF8" s="303"/>
      <c r="AG8" s="303"/>
      <c r="AH8" s="304"/>
      <c r="AI8" s="303"/>
      <c r="AJ8" s="303"/>
      <c r="AK8" s="303"/>
      <c r="AL8" s="303"/>
      <c r="AM8" s="303"/>
      <c r="AN8" s="303"/>
      <c r="AO8" s="242"/>
      <c r="AP8" s="238"/>
      <c r="AQ8" s="244"/>
      <c r="AR8" s="238"/>
      <c r="AS8" s="243"/>
      <c r="AT8" s="238"/>
      <c r="AU8" s="245"/>
      <c r="AV8" s="306"/>
      <c r="AW8" s="229" t="s">
        <v>50</v>
      </c>
    </row>
    <row r="9" spans="1:49" s="85" customFormat="1" ht="15" customHeight="1" x14ac:dyDescent="0.25">
      <c r="A9" s="122" t="s">
        <v>93</v>
      </c>
      <c r="B9" s="113">
        <v>0.63</v>
      </c>
      <c r="C9" s="71">
        <v>6</v>
      </c>
      <c r="D9" s="68">
        <v>20</v>
      </c>
      <c r="E9" s="4">
        <v>10</v>
      </c>
      <c r="F9" s="68">
        <v>1</v>
      </c>
      <c r="G9" s="68">
        <v>1</v>
      </c>
      <c r="H9" s="40">
        <v>1.6E-2</v>
      </c>
      <c r="I9" s="68">
        <v>2</v>
      </c>
      <c r="J9" s="68">
        <v>11</v>
      </c>
      <c r="K9" s="4">
        <v>9</v>
      </c>
      <c r="L9" s="4">
        <v>4</v>
      </c>
      <c r="M9" s="4">
        <v>32</v>
      </c>
      <c r="N9" s="32">
        <v>17</v>
      </c>
      <c r="O9" s="50">
        <v>0.63800000000000001</v>
      </c>
      <c r="P9" s="71">
        <v>6</v>
      </c>
      <c r="Q9" s="68">
        <v>13</v>
      </c>
      <c r="R9" s="4">
        <v>10</v>
      </c>
      <c r="S9" s="68">
        <v>1</v>
      </c>
      <c r="T9" s="68">
        <v>1</v>
      </c>
      <c r="U9" s="40">
        <v>-8.9999999999999993E-3</v>
      </c>
      <c r="V9" s="68">
        <v>6</v>
      </c>
      <c r="W9" s="68">
        <v>17</v>
      </c>
      <c r="X9" s="4">
        <v>13</v>
      </c>
      <c r="Y9" s="4">
        <v>6</v>
      </c>
      <c r="Z9" s="4">
        <v>31</v>
      </c>
      <c r="AA9" s="32">
        <v>18</v>
      </c>
      <c r="AB9" s="307">
        <f t="shared" ref="AB9:AB14" si="7">SUM(B9,O9)</f>
        <v>1.268</v>
      </c>
      <c r="AC9" s="300">
        <f>RANK(AB9,AB9:AB14,0)</f>
        <v>6</v>
      </c>
      <c r="AD9" s="295">
        <f>RANK(AB9,(AB5:AB7,AB9:AB14,AB16:AB21,AB23:AB29),0)</f>
        <v>19</v>
      </c>
      <c r="AE9" s="248">
        <f t="shared" ref="AE9:AE14" si="8">SUM(E9,R9)</f>
        <v>20</v>
      </c>
      <c r="AF9" s="301">
        <f>RANK(AE9,AE9:AE14,0)</f>
        <v>1</v>
      </c>
      <c r="AG9" s="301">
        <f>RANK(AE9,(AE5:AE7,AE9:AE14,AE16:AE21,AE23:AE29),0)</f>
        <v>1</v>
      </c>
      <c r="AH9" s="249">
        <f t="shared" ref="AH9:AH14" si="9">SUM(H9,U9)</f>
        <v>7.0000000000000001E-3</v>
      </c>
      <c r="AI9" s="302">
        <f>RANK(AH9,AH9:AH14,0)</f>
        <v>4</v>
      </c>
      <c r="AJ9" s="302">
        <f>RANK(AH9,(AH5:AH7,AH9:AH14,AH16:AH21,AH23:AH29),0)</f>
        <v>13</v>
      </c>
      <c r="AK9" s="251">
        <f t="shared" ref="AK9:AK14" si="10">SUM(AC9,AF9,AI9)</f>
        <v>11</v>
      </c>
      <c r="AL9" s="251">
        <f>RANK(AK9,AK9:AK14,1)</f>
        <v>6</v>
      </c>
      <c r="AM9" s="251">
        <f t="shared" ref="AM9:AM14" si="11">SUM(AD9,AG9,AJ9)</f>
        <v>33</v>
      </c>
      <c r="AN9" s="252">
        <f>RANK(AM9,(AM5,AM6,AM7,AM9,AM10,AM11,AM18,AM19,AM12,AM20,AM13,AM23,AM24,AM16,AM25,AM17,AM26,AM27,AM21,AM28,AM29,AM14),1)</f>
        <v>18</v>
      </c>
      <c r="AO9" s="9">
        <f t="shared" ref="AO9:AO14" si="12">AB9*4/10</f>
        <v>0.50700000000000001</v>
      </c>
      <c r="AP9" s="10">
        <f>RANK(AO9,AO9:AO14,0)</f>
        <v>6</v>
      </c>
      <c r="AQ9" s="5">
        <f t="shared" ref="AQ9:AQ14" si="13">AE9*3/10</f>
        <v>6</v>
      </c>
      <c r="AR9" s="10">
        <f>RANK(AQ9,AQ9:AQ14,0)</f>
        <v>1</v>
      </c>
      <c r="AS9" s="24">
        <f t="shared" ref="AS9:AS14" si="14">AH9*3/10</f>
        <v>2E-3</v>
      </c>
      <c r="AT9" s="10">
        <f>RANK(AS9,AS9:AS14,0)</f>
        <v>4</v>
      </c>
      <c r="AU9" s="11">
        <f t="shared" ref="AU9:AU14" si="15">SUM(AP9,AR9,AT9)</f>
        <v>11</v>
      </c>
      <c r="AV9" s="12">
        <f>RANK(AU9,AU9:AU14,1)</f>
        <v>6</v>
      </c>
      <c r="AW9" s="122" t="s">
        <v>93</v>
      </c>
    </row>
    <row r="10" spans="1:49" s="85" customFormat="1" ht="15" customHeight="1" x14ac:dyDescent="0.25">
      <c r="A10" s="124" t="s">
        <v>51</v>
      </c>
      <c r="B10" s="111">
        <v>0.68</v>
      </c>
      <c r="C10" s="53">
        <v>1</v>
      </c>
      <c r="D10" s="46">
        <v>3</v>
      </c>
      <c r="E10" s="10">
        <v>10</v>
      </c>
      <c r="F10" s="46">
        <v>1</v>
      </c>
      <c r="G10" s="46">
        <v>1</v>
      </c>
      <c r="H10" s="43">
        <v>0.01</v>
      </c>
      <c r="I10" s="46">
        <v>4</v>
      </c>
      <c r="J10" s="46">
        <v>13</v>
      </c>
      <c r="K10" s="10">
        <v>6</v>
      </c>
      <c r="L10" s="10">
        <v>2</v>
      </c>
      <c r="M10" s="10">
        <v>17</v>
      </c>
      <c r="N10" s="33">
        <v>6</v>
      </c>
      <c r="O10" s="44">
        <v>0.64</v>
      </c>
      <c r="P10" s="53">
        <v>2</v>
      </c>
      <c r="Q10" s="46">
        <v>5</v>
      </c>
      <c r="R10" s="10">
        <v>10</v>
      </c>
      <c r="S10" s="46">
        <v>1</v>
      </c>
      <c r="T10" s="46">
        <v>1</v>
      </c>
      <c r="U10" s="43">
        <v>0</v>
      </c>
      <c r="V10" s="46">
        <v>2</v>
      </c>
      <c r="W10" s="46">
        <v>6</v>
      </c>
      <c r="X10" s="10">
        <v>5</v>
      </c>
      <c r="Y10" s="10">
        <v>3</v>
      </c>
      <c r="Z10" s="10">
        <v>12</v>
      </c>
      <c r="AA10" s="33">
        <v>5</v>
      </c>
      <c r="AB10" s="309">
        <f t="shared" si="7"/>
        <v>1.32</v>
      </c>
      <c r="AC10" s="274">
        <f>RANK(AB10,AB9:AB14,0)</f>
        <v>1</v>
      </c>
      <c r="AD10" s="260">
        <f>RANK(AB10,(AB5:AB7,AB9:AB14,AB16:AB21,AB23:AB29),0)</f>
        <v>4</v>
      </c>
      <c r="AE10" s="254">
        <f t="shared" si="8"/>
        <v>20</v>
      </c>
      <c r="AF10" s="261">
        <f>RANK(AE10,AE9:AE14,0)</f>
        <v>1</v>
      </c>
      <c r="AG10" s="261">
        <f>RANK(AE10,(AE5:AE7,AE9:AE14,AE16:AE21,AE23:AE29),0)</f>
        <v>1</v>
      </c>
      <c r="AH10" s="255">
        <f t="shared" si="9"/>
        <v>0.01</v>
      </c>
      <c r="AI10" s="262">
        <f>RANK(AH10,AH9:AH14,0)</f>
        <v>3</v>
      </c>
      <c r="AJ10" s="262">
        <f>RANK(AH10,(AH5:AH7,AH9:AH14,AH16:AH21,AH23:AH29),0)</f>
        <v>12</v>
      </c>
      <c r="AK10" s="257">
        <f t="shared" si="10"/>
        <v>5</v>
      </c>
      <c r="AL10" s="257">
        <f>RANK(AK10,AK9:AK14,1)</f>
        <v>1</v>
      </c>
      <c r="AM10" s="257">
        <f t="shared" si="11"/>
        <v>17</v>
      </c>
      <c r="AN10" s="258">
        <f>RANK(AM10,(AM5,AM6,AM7,AM9,AM10,AM11,AM18,AM19,AM12,AM20,AM13,AM23,AM24,AM16,AM25,AM17,AM26,AM27,AM21,AM28,AM29,AM14),1)</f>
        <v>7</v>
      </c>
      <c r="AO10" s="14">
        <f t="shared" si="12"/>
        <v>0.52800000000000002</v>
      </c>
      <c r="AP10" s="15">
        <f>RANK(AO10,AO9:AO14,0)</f>
        <v>1</v>
      </c>
      <c r="AQ10" s="7">
        <f t="shared" si="13"/>
        <v>6</v>
      </c>
      <c r="AR10" s="15">
        <f>RANK(AQ10,AQ9:AQ14,0)</f>
        <v>1</v>
      </c>
      <c r="AS10" s="25">
        <f t="shared" si="14"/>
        <v>3.0000000000000001E-3</v>
      </c>
      <c r="AT10" s="15">
        <f>RANK(AS10,AS9:AS14,0)</f>
        <v>3</v>
      </c>
      <c r="AU10" s="16">
        <f t="shared" si="15"/>
        <v>5</v>
      </c>
      <c r="AV10" s="17">
        <f>RANK(AU10,AU9:AU14,1)</f>
        <v>1</v>
      </c>
      <c r="AW10" s="124" t="s">
        <v>51</v>
      </c>
    </row>
    <row r="11" spans="1:49" s="85" customFormat="1" ht="15" customHeight="1" x14ac:dyDescent="0.25">
      <c r="A11" s="125" t="s">
        <v>94</v>
      </c>
      <c r="B11" s="112">
        <v>0.67700000000000005</v>
      </c>
      <c r="C11" s="48">
        <v>2</v>
      </c>
      <c r="D11" s="49">
        <v>5</v>
      </c>
      <c r="E11" s="15">
        <v>10</v>
      </c>
      <c r="F11" s="49">
        <v>1</v>
      </c>
      <c r="G11" s="49">
        <v>1</v>
      </c>
      <c r="H11" s="40">
        <v>0</v>
      </c>
      <c r="I11" s="49">
        <v>6</v>
      </c>
      <c r="J11" s="49">
        <v>17</v>
      </c>
      <c r="K11" s="15">
        <v>9</v>
      </c>
      <c r="L11" s="15">
        <v>4</v>
      </c>
      <c r="M11" s="15">
        <v>23</v>
      </c>
      <c r="N11" s="34">
        <v>12</v>
      </c>
      <c r="O11" s="47">
        <v>0.64200000000000002</v>
      </c>
      <c r="P11" s="48">
        <v>1</v>
      </c>
      <c r="Q11" s="49">
        <v>4</v>
      </c>
      <c r="R11" s="15">
        <v>10</v>
      </c>
      <c r="S11" s="49">
        <v>1</v>
      </c>
      <c r="T11" s="49">
        <v>1</v>
      </c>
      <c r="U11" s="40">
        <v>0</v>
      </c>
      <c r="V11" s="49">
        <v>2</v>
      </c>
      <c r="W11" s="49">
        <v>6</v>
      </c>
      <c r="X11" s="15">
        <v>4</v>
      </c>
      <c r="Y11" s="15">
        <v>1</v>
      </c>
      <c r="Z11" s="15">
        <v>11</v>
      </c>
      <c r="AA11" s="34">
        <v>3</v>
      </c>
      <c r="AB11" s="311">
        <f t="shared" si="7"/>
        <v>1.319</v>
      </c>
      <c r="AC11" s="263">
        <f>RANK(AB11,AB9:AB14,0)</f>
        <v>2</v>
      </c>
      <c r="AD11" s="264">
        <f>RANK(AB11,(AB5:AB7,AB9:AB14,AB16:AB21,AB23:AB29),0)</f>
        <v>5</v>
      </c>
      <c r="AE11" s="316">
        <f t="shared" si="8"/>
        <v>20</v>
      </c>
      <c r="AF11" s="265">
        <f>RANK(AE11,AE9:AE14,0)</f>
        <v>1</v>
      </c>
      <c r="AG11" s="265">
        <f>RANK(AE11,(AE5:AE7,AE9:AE14,AE16:AE21,AE23:AE29),0)</f>
        <v>1</v>
      </c>
      <c r="AH11" s="249">
        <f t="shared" si="9"/>
        <v>0</v>
      </c>
      <c r="AI11" s="266">
        <f>RANK(AH11,AH9:AH14,0)</f>
        <v>6</v>
      </c>
      <c r="AJ11" s="266">
        <f>RANK(AH11,(AH5:AH7,AH9:AH14,AH16:AH21,AH23:AH29),0)</f>
        <v>17</v>
      </c>
      <c r="AK11" s="267">
        <f t="shared" si="10"/>
        <v>9</v>
      </c>
      <c r="AL11" s="267">
        <f>RANK(AK11,AK9:AK14,1)</f>
        <v>4</v>
      </c>
      <c r="AM11" s="267">
        <f t="shared" si="11"/>
        <v>23</v>
      </c>
      <c r="AN11" s="268">
        <f>RANK(AM11,(AM5,AM6,AM7,AM9,AM10,AM11,AM18,AM19,AM12,AM20,AM13,AM23,AM24,AM16,AM25,AM17,AM26,AM27,AM21,AM28,AM29,AM14),1)</f>
        <v>12</v>
      </c>
      <c r="AO11" s="3">
        <f t="shared" si="12"/>
        <v>0.52800000000000002</v>
      </c>
      <c r="AP11" s="4">
        <f>RANK(AO11,AO9:AO14,0)</f>
        <v>1</v>
      </c>
      <c r="AQ11" s="13">
        <f t="shared" si="13"/>
        <v>6</v>
      </c>
      <c r="AR11" s="4">
        <f>RANK(AQ11,AQ9:AQ14,0)</f>
        <v>1</v>
      </c>
      <c r="AS11" s="23">
        <f t="shared" si="14"/>
        <v>0</v>
      </c>
      <c r="AT11" s="4">
        <f>RANK(AS11,AS9:AS14,0)</f>
        <v>6</v>
      </c>
      <c r="AU11" s="8">
        <f t="shared" si="15"/>
        <v>8</v>
      </c>
      <c r="AV11" s="6">
        <f>RANK(AU11,AU9:AU14,1)</f>
        <v>4</v>
      </c>
      <c r="AW11" s="125" t="s">
        <v>94</v>
      </c>
    </row>
    <row r="12" spans="1:49" s="85" customFormat="1" ht="15" customHeight="1" x14ac:dyDescent="0.25">
      <c r="A12" s="126" t="s">
        <v>95</v>
      </c>
      <c r="B12" s="111">
        <v>0.63200000000000001</v>
      </c>
      <c r="C12" s="53">
        <v>5</v>
      </c>
      <c r="D12" s="46">
        <v>19</v>
      </c>
      <c r="E12" s="10">
        <v>10</v>
      </c>
      <c r="F12" s="46">
        <v>1</v>
      </c>
      <c r="G12" s="46">
        <v>1</v>
      </c>
      <c r="H12" s="42">
        <v>7.0000000000000001E-3</v>
      </c>
      <c r="I12" s="46">
        <v>5</v>
      </c>
      <c r="J12" s="46">
        <v>14</v>
      </c>
      <c r="K12" s="10">
        <v>11</v>
      </c>
      <c r="L12" s="10">
        <v>6</v>
      </c>
      <c r="M12" s="10">
        <v>34</v>
      </c>
      <c r="N12" s="33">
        <v>18</v>
      </c>
      <c r="O12" s="44">
        <v>0.64</v>
      </c>
      <c r="P12" s="53">
        <v>2</v>
      </c>
      <c r="Q12" s="46">
        <v>5</v>
      </c>
      <c r="R12" s="10">
        <v>10</v>
      </c>
      <c r="S12" s="46">
        <v>1</v>
      </c>
      <c r="T12" s="46">
        <v>1</v>
      </c>
      <c r="U12" s="42">
        <v>0</v>
      </c>
      <c r="V12" s="46">
        <v>2</v>
      </c>
      <c r="W12" s="46">
        <v>6</v>
      </c>
      <c r="X12" s="10">
        <v>5</v>
      </c>
      <c r="Y12" s="10">
        <v>3</v>
      </c>
      <c r="Z12" s="10">
        <v>12</v>
      </c>
      <c r="AA12" s="33">
        <v>5</v>
      </c>
      <c r="AB12" s="309">
        <f t="shared" si="7"/>
        <v>1.272</v>
      </c>
      <c r="AC12" s="274">
        <f>RANK(AB12,AB9:AB14,0)</f>
        <v>5</v>
      </c>
      <c r="AD12" s="260">
        <f>RANK(AB12,(AB5:AB7,AB9:AB14,AB16:AB21,AB23:AB29),0)</f>
        <v>18</v>
      </c>
      <c r="AE12" s="254">
        <f t="shared" si="8"/>
        <v>20</v>
      </c>
      <c r="AF12" s="261">
        <f>RANK(AE12,AE9:AE14,0)</f>
        <v>1</v>
      </c>
      <c r="AG12" s="261">
        <f>RANK(AE12,(AE5:AE7,AE9:AE14,AE16:AE21,AE23:AE29),0)</f>
        <v>1</v>
      </c>
      <c r="AH12" s="275">
        <f t="shared" si="9"/>
        <v>7.0000000000000001E-3</v>
      </c>
      <c r="AI12" s="262">
        <f>RANK(AH12,AH9:AH14,0)</f>
        <v>4</v>
      </c>
      <c r="AJ12" s="262">
        <f>RANK(AH12,(AH5:AH7,AH9:AH14,AH16:AH21,AH23:AH29),0)</f>
        <v>13</v>
      </c>
      <c r="AK12" s="257">
        <f t="shared" si="10"/>
        <v>10</v>
      </c>
      <c r="AL12" s="257">
        <f>RANK(AK12,AK9:AK14,1)</f>
        <v>5</v>
      </c>
      <c r="AM12" s="257">
        <f t="shared" si="11"/>
        <v>32</v>
      </c>
      <c r="AN12" s="258">
        <f>RANK(AM12,(AM5,AM6,AM7,AM9,AM10,AM11,AM18,AM19,AM12,AM20,AM13,AM23,AM24,AM16,AM25,AM17,AM26,AM27,AM21,AM28,AM29,AM14),1)</f>
        <v>17</v>
      </c>
      <c r="AO12" s="9">
        <f t="shared" si="12"/>
        <v>0.50900000000000001</v>
      </c>
      <c r="AP12" s="10">
        <f>RANK(AO12,AO9:AO14,0)</f>
        <v>5</v>
      </c>
      <c r="AQ12" s="5">
        <f t="shared" si="13"/>
        <v>6</v>
      </c>
      <c r="AR12" s="10">
        <f>RANK(AQ12,AQ9:AQ14,0)</f>
        <v>1</v>
      </c>
      <c r="AS12" s="24">
        <f t="shared" si="14"/>
        <v>2E-3</v>
      </c>
      <c r="AT12" s="10">
        <f>RANK(AS12,AS9:AS14,0)</f>
        <v>4</v>
      </c>
      <c r="AU12" s="11">
        <f t="shared" si="15"/>
        <v>10</v>
      </c>
      <c r="AV12" s="12">
        <f>RANK(AU12,AU9:AU14,1)</f>
        <v>5</v>
      </c>
      <c r="AW12" s="126" t="s">
        <v>95</v>
      </c>
    </row>
    <row r="13" spans="1:49" s="85" customFormat="1" ht="15" customHeight="1" x14ac:dyDescent="0.25">
      <c r="A13" s="125" t="s">
        <v>96</v>
      </c>
      <c r="B13" s="112">
        <v>0.66500000000000004</v>
      </c>
      <c r="C13" s="48">
        <v>3</v>
      </c>
      <c r="D13" s="49">
        <v>8</v>
      </c>
      <c r="E13" s="15">
        <v>10</v>
      </c>
      <c r="F13" s="49">
        <v>1</v>
      </c>
      <c r="G13" s="49">
        <v>1</v>
      </c>
      <c r="H13" s="40">
        <v>1.0999999999999999E-2</v>
      </c>
      <c r="I13" s="49">
        <v>3</v>
      </c>
      <c r="J13" s="49">
        <v>12</v>
      </c>
      <c r="K13" s="15">
        <v>7</v>
      </c>
      <c r="L13" s="15">
        <v>3</v>
      </c>
      <c r="M13" s="15">
        <v>21</v>
      </c>
      <c r="N13" s="34">
        <v>11</v>
      </c>
      <c r="O13" s="47">
        <v>0.64</v>
      </c>
      <c r="P13" s="48">
        <v>2</v>
      </c>
      <c r="Q13" s="49">
        <v>5</v>
      </c>
      <c r="R13" s="15">
        <v>10</v>
      </c>
      <c r="S13" s="49">
        <v>1</v>
      </c>
      <c r="T13" s="49">
        <v>1</v>
      </c>
      <c r="U13" s="40">
        <v>5.0000000000000001E-3</v>
      </c>
      <c r="V13" s="49">
        <v>1</v>
      </c>
      <c r="W13" s="49">
        <v>5</v>
      </c>
      <c r="X13" s="15">
        <v>4</v>
      </c>
      <c r="Y13" s="15">
        <v>1</v>
      </c>
      <c r="Z13" s="15">
        <v>11</v>
      </c>
      <c r="AA13" s="34">
        <v>3</v>
      </c>
      <c r="AB13" s="311">
        <f t="shared" si="7"/>
        <v>1.3049999999999999</v>
      </c>
      <c r="AC13" s="263">
        <f>RANK(AB13,AB9:AB14,0)</f>
        <v>3</v>
      </c>
      <c r="AD13" s="264">
        <f>RANK(AB13,(AB5:AB7,AB9:AB14,AB16:AB21,AB23:AB29),0)</f>
        <v>8</v>
      </c>
      <c r="AE13" s="316">
        <f t="shared" si="8"/>
        <v>20</v>
      </c>
      <c r="AF13" s="265">
        <f>RANK(AE13,AE9:AE14,0)</f>
        <v>1</v>
      </c>
      <c r="AG13" s="265">
        <f>RANK(AE13,(AE5:AE7,AE9:AE14,AE16:AE21,AE23:AE29),0)</f>
        <v>1</v>
      </c>
      <c r="AH13" s="249">
        <f t="shared" si="9"/>
        <v>1.6E-2</v>
      </c>
      <c r="AI13" s="266">
        <f>RANK(AH13,AH9:AH14,0)</f>
        <v>2</v>
      </c>
      <c r="AJ13" s="266">
        <f>RANK(AH13,(AH5:AH7,AH9:AH14,AH16:AH21,AH23:AH29),0)</f>
        <v>11</v>
      </c>
      <c r="AK13" s="267">
        <f t="shared" si="10"/>
        <v>6</v>
      </c>
      <c r="AL13" s="267">
        <f>RANK(AK13,AK9:AK14,1)</f>
        <v>2</v>
      </c>
      <c r="AM13" s="267">
        <f t="shared" si="11"/>
        <v>20</v>
      </c>
      <c r="AN13" s="268">
        <f>RANK(AM13,(AM5,AM6,AM7,AM9,AM10,AM11,AM18,AM19,AM12,AM20,AM13,AM23,AM24,AM16,AM25,AM17,AM26,AM27,AM21,AM28,AM29,AM14),1)</f>
        <v>9</v>
      </c>
      <c r="AO13" s="14">
        <f t="shared" si="12"/>
        <v>0.52200000000000002</v>
      </c>
      <c r="AP13" s="15">
        <f>RANK(AO13,AO9:AO14,0)</f>
        <v>3</v>
      </c>
      <c r="AQ13" s="7">
        <f t="shared" si="13"/>
        <v>6</v>
      </c>
      <c r="AR13" s="15">
        <f>RANK(AQ13,AQ9:AQ14,0)</f>
        <v>1</v>
      </c>
      <c r="AS13" s="25">
        <f t="shared" si="14"/>
        <v>5.0000000000000001E-3</v>
      </c>
      <c r="AT13" s="15">
        <f>RANK(AS13,AS9:AS14,0)</f>
        <v>2</v>
      </c>
      <c r="AU13" s="16">
        <f t="shared" si="15"/>
        <v>6</v>
      </c>
      <c r="AV13" s="17">
        <f>RANK(AU13,AU9:AU14,1)</f>
        <v>3</v>
      </c>
      <c r="AW13" s="125" t="s">
        <v>96</v>
      </c>
    </row>
    <row r="14" spans="1:49" s="85" customFormat="1" ht="15" customHeight="1" thickBot="1" x14ac:dyDescent="0.3">
      <c r="A14" s="126" t="s">
        <v>97</v>
      </c>
      <c r="B14" s="111">
        <v>0.66500000000000004</v>
      </c>
      <c r="C14" s="55">
        <v>3</v>
      </c>
      <c r="D14" s="68">
        <v>8</v>
      </c>
      <c r="E14" s="4">
        <v>10</v>
      </c>
      <c r="F14" s="46">
        <v>1</v>
      </c>
      <c r="G14" s="57">
        <v>1</v>
      </c>
      <c r="H14" s="39">
        <v>0.11</v>
      </c>
      <c r="I14" s="59">
        <v>1</v>
      </c>
      <c r="J14" s="46">
        <v>2</v>
      </c>
      <c r="K14" s="4">
        <v>5</v>
      </c>
      <c r="L14" s="4">
        <v>1</v>
      </c>
      <c r="M14" s="4">
        <v>11</v>
      </c>
      <c r="N14" s="32">
        <v>2</v>
      </c>
      <c r="O14" s="44">
        <v>0.63900000000000001</v>
      </c>
      <c r="P14" s="55">
        <v>5</v>
      </c>
      <c r="Q14" s="68">
        <v>10</v>
      </c>
      <c r="R14" s="4">
        <v>10</v>
      </c>
      <c r="S14" s="46">
        <v>1</v>
      </c>
      <c r="T14" s="57">
        <v>1</v>
      </c>
      <c r="U14" s="39">
        <v>-1E-3</v>
      </c>
      <c r="V14" s="59">
        <v>5</v>
      </c>
      <c r="W14" s="46">
        <v>16</v>
      </c>
      <c r="X14" s="4">
        <v>11</v>
      </c>
      <c r="Y14" s="4">
        <v>5</v>
      </c>
      <c r="Z14" s="4">
        <v>27</v>
      </c>
      <c r="AA14" s="32">
        <v>15</v>
      </c>
      <c r="AB14" s="309">
        <f t="shared" si="7"/>
        <v>1.304</v>
      </c>
      <c r="AC14" s="274">
        <f>RANK(AB14,AB9:AB14,0)</f>
        <v>4</v>
      </c>
      <c r="AD14" s="260">
        <f>RANK(AB14,(AB5:AB7,AB9:AB14,AB16:AB21,AB23:AB29),0)</f>
        <v>9</v>
      </c>
      <c r="AE14" s="254">
        <f t="shared" si="8"/>
        <v>20</v>
      </c>
      <c r="AF14" s="261">
        <f>RANK(AE14,AE9:AE14,0)</f>
        <v>1</v>
      </c>
      <c r="AG14" s="276">
        <f>RANK(AE14,(AE5:AE7,AE9:AE14,AE16:AE21,AE23:AE29),0)</f>
        <v>1</v>
      </c>
      <c r="AH14" s="275">
        <f t="shared" si="9"/>
        <v>0.109</v>
      </c>
      <c r="AI14" s="277">
        <f>RANK(AH14,AH9:AH14,0)</f>
        <v>1</v>
      </c>
      <c r="AJ14" s="262">
        <f>RANK(AH14,(AH5:AH7,AH9:AH14,AH16:AH21,AH23:AH29),0)</f>
        <v>5</v>
      </c>
      <c r="AK14" s="257">
        <f t="shared" si="10"/>
        <v>6</v>
      </c>
      <c r="AL14" s="257">
        <f>RANK(AK14,AK9:AK14,1)</f>
        <v>2</v>
      </c>
      <c r="AM14" s="257">
        <f t="shared" si="11"/>
        <v>15</v>
      </c>
      <c r="AN14" s="258">
        <f>RANK(AM14,(AM5,AM6,AM7,AM9,AM10,AM11,AM18,AM19,AM12,AM20,AM13,AM23,AM24,AM16,AM25,AM17,AM26,AM27,AM21,AM28,AM29,AM14),1)</f>
        <v>5</v>
      </c>
      <c r="AO14" s="9">
        <f t="shared" si="12"/>
        <v>0.52200000000000002</v>
      </c>
      <c r="AP14" s="10">
        <f>RANK(AO14,AO9:AO14,0)</f>
        <v>3</v>
      </c>
      <c r="AQ14" s="5">
        <f t="shared" si="13"/>
        <v>6</v>
      </c>
      <c r="AR14" s="10">
        <f>RANK(AQ14,AQ9:AQ14,0)</f>
        <v>1</v>
      </c>
      <c r="AS14" s="24">
        <f t="shared" si="14"/>
        <v>3.3000000000000002E-2</v>
      </c>
      <c r="AT14" s="10">
        <f>RANK(AS14,AS9:AS14,0)</f>
        <v>1</v>
      </c>
      <c r="AU14" s="11">
        <f t="shared" si="15"/>
        <v>5</v>
      </c>
      <c r="AV14" s="12">
        <f>RANK(AU14,AU9:AU14,1)</f>
        <v>1</v>
      </c>
      <c r="AW14" s="126" t="s">
        <v>97</v>
      </c>
    </row>
    <row r="15" spans="1:49" s="85" customFormat="1" ht="15" customHeight="1" thickBot="1" x14ac:dyDescent="0.25">
      <c r="A15" s="229" t="s">
        <v>55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4"/>
      <c r="O15" s="222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4"/>
      <c r="AB15" s="314"/>
      <c r="AC15" s="303"/>
      <c r="AD15" s="303"/>
      <c r="AE15" s="315"/>
      <c r="AF15" s="303"/>
      <c r="AG15" s="303"/>
      <c r="AH15" s="304"/>
      <c r="AI15" s="303"/>
      <c r="AJ15" s="303"/>
      <c r="AK15" s="303"/>
      <c r="AL15" s="303"/>
      <c r="AM15" s="303"/>
      <c r="AN15" s="303"/>
      <c r="AO15" s="242"/>
      <c r="AP15" s="238"/>
      <c r="AQ15" s="244"/>
      <c r="AR15" s="238"/>
      <c r="AS15" s="243"/>
      <c r="AT15" s="238"/>
      <c r="AU15" s="245"/>
      <c r="AV15" s="306"/>
      <c r="AW15" s="229" t="s">
        <v>55</v>
      </c>
    </row>
    <row r="16" spans="1:49" s="85" customFormat="1" ht="15" customHeight="1" x14ac:dyDescent="0.25">
      <c r="A16" s="123" t="s">
        <v>58</v>
      </c>
      <c r="B16" s="111">
        <v>0.65300000000000002</v>
      </c>
      <c r="C16" s="53">
        <v>4</v>
      </c>
      <c r="D16" s="46">
        <v>13</v>
      </c>
      <c r="E16" s="10">
        <v>10</v>
      </c>
      <c r="F16" s="59">
        <v>1</v>
      </c>
      <c r="G16" s="57">
        <v>1</v>
      </c>
      <c r="H16" s="42">
        <v>7.5999999999999998E-2</v>
      </c>
      <c r="I16" s="59">
        <v>3</v>
      </c>
      <c r="J16" s="57">
        <v>5</v>
      </c>
      <c r="K16" s="10">
        <v>8</v>
      </c>
      <c r="L16" s="10">
        <v>4</v>
      </c>
      <c r="M16" s="10">
        <v>19</v>
      </c>
      <c r="N16" s="33">
        <v>9</v>
      </c>
      <c r="O16" s="44">
        <v>0.65</v>
      </c>
      <c r="P16" s="53">
        <v>2</v>
      </c>
      <c r="Q16" s="46">
        <v>3</v>
      </c>
      <c r="R16" s="10">
        <v>10</v>
      </c>
      <c r="S16" s="59">
        <v>1</v>
      </c>
      <c r="T16" s="57">
        <v>1</v>
      </c>
      <c r="U16" s="42">
        <v>0.44400000000000001</v>
      </c>
      <c r="V16" s="59">
        <v>1</v>
      </c>
      <c r="W16" s="57">
        <v>2</v>
      </c>
      <c r="X16" s="10">
        <v>4</v>
      </c>
      <c r="Y16" s="10">
        <v>1</v>
      </c>
      <c r="Z16" s="10">
        <v>6</v>
      </c>
      <c r="AA16" s="33">
        <v>2</v>
      </c>
      <c r="AB16" s="307">
        <f t="shared" ref="AB16:AB21" si="16">SUM(B16,O16)</f>
        <v>1.3029999999999999</v>
      </c>
      <c r="AC16" s="294">
        <f>RANK(AB16,AB16:AB21,0)</f>
        <v>3</v>
      </c>
      <c r="AD16" s="295">
        <f>RANK(AB16,(AB5:AB7,AB9:AB14,AB16:AB21,AB23:AB29),0)</f>
        <v>10</v>
      </c>
      <c r="AE16" s="254">
        <f t="shared" ref="AE16:AE21" si="17">SUM(E16,R16)</f>
        <v>20</v>
      </c>
      <c r="AF16" s="296">
        <f>RANK(AE16,AE16:AE21,0)</f>
        <v>1</v>
      </c>
      <c r="AG16" s="297">
        <f>RANK(AE16,(AE5:AE7,AE9:AE14,AE16:AE21,AE23:AE29),0)</f>
        <v>1</v>
      </c>
      <c r="AH16" s="272">
        <f t="shared" ref="AH16:AH21" si="18">SUM(H16,U16)</f>
        <v>0.52</v>
      </c>
      <c r="AI16" s="298">
        <f>RANK(AH16,AH16:AH21,0)</f>
        <v>1</v>
      </c>
      <c r="AJ16" s="299">
        <f>RANK(AH16,(AH5:AH7,AH9:AH14,AH16:AH21,AH23:AH29),0)</f>
        <v>2</v>
      </c>
      <c r="AK16" s="251">
        <f t="shared" ref="AK16:AK21" si="19">SUM(AC16,AF16,AI16)</f>
        <v>5</v>
      </c>
      <c r="AL16" s="251">
        <f>RANK(AK16,AK16:AK21,1)</f>
        <v>1</v>
      </c>
      <c r="AM16" s="251">
        <f t="shared" ref="AM16:AM21" si="20">SUM(AD16,AG16,AJ16)</f>
        <v>13</v>
      </c>
      <c r="AN16" s="252">
        <f>RANK(AM16,(AM5,AM6,AM7,AM9,AM10,AM11,AM18,AM19,AM12,AM20,AM13,AM23,AM24,AM16,AM25,AM17,AM26,AM27,AM21,AM28,AM29,AM14),1)</f>
        <v>3</v>
      </c>
      <c r="AO16" s="9">
        <f t="shared" ref="AO16:AO21" si="21">AB16*4/10</f>
        <v>0.52100000000000002</v>
      </c>
      <c r="AP16" s="10">
        <f>RANK(AO16,AO16:AO21,0)</f>
        <v>3</v>
      </c>
      <c r="AQ16" s="5">
        <f t="shared" ref="AQ16:AQ21" si="22">AE16*3/10</f>
        <v>6</v>
      </c>
      <c r="AR16" s="10">
        <f>RANK(AQ16,AQ16:AQ21,0)</f>
        <v>1</v>
      </c>
      <c r="AS16" s="24">
        <f t="shared" ref="AS16:AS21" si="23">AH16*3/10</f>
        <v>0.156</v>
      </c>
      <c r="AT16" s="10">
        <f>RANK(AS16,AS16:AS21,0)</f>
        <v>1</v>
      </c>
      <c r="AU16" s="10">
        <f t="shared" ref="AU16:AU21" si="24">SUM(AP16,AR16,AT16)</f>
        <v>5</v>
      </c>
      <c r="AV16" s="12">
        <f>RANK(AU16,AU16:AU21,1)</f>
        <v>1</v>
      </c>
      <c r="AW16" s="123" t="s">
        <v>58</v>
      </c>
    </row>
    <row r="17" spans="1:49" s="85" customFormat="1" ht="15" customHeight="1" x14ac:dyDescent="0.25">
      <c r="A17" s="124" t="s">
        <v>59</v>
      </c>
      <c r="B17" s="112">
        <v>1.073</v>
      </c>
      <c r="C17" s="48">
        <v>1</v>
      </c>
      <c r="D17" s="49">
        <v>1</v>
      </c>
      <c r="E17" s="15">
        <v>10</v>
      </c>
      <c r="F17" s="60">
        <v>1</v>
      </c>
      <c r="G17" s="61">
        <v>1</v>
      </c>
      <c r="H17" s="40">
        <v>1E-3</v>
      </c>
      <c r="I17" s="60">
        <v>5</v>
      </c>
      <c r="J17" s="61">
        <v>15</v>
      </c>
      <c r="K17" s="15">
        <v>7</v>
      </c>
      <c r="L17" s="15">
        <v>2</v>
      </c>
      <c r="M17" s="15">
        <v>17</v>
      </c>
      <c r="N17" s="34">
        <v>6</v>
      </c>
      <c r="O17" s="47">
        <v>0.57099999999999995</v>
      </c>
      <c r="P17" s="48">
        <v>6</v>
      </c>
      <c r="Q17" s="49">
        <v>22</v>
      </c>
      <c r="R17" s="15">
        <v>10</v>
      </c>
      <c r="S17" s="60">
        <v>1</v>
      </c>
      <c r="T17" s="61">
        <v>1</v>
      </c>
      <c r="U17" s="40">
        <v>0</v>
      </c>
      <c r="V17" s="60">
        <v>2</v>
      </c>
      <c r="W17" s="61">
        <v>6</v>
      </c>
      <c r="X17" s="15">
        <v>9</v>
      </c>
      <c r="Y17" s="15">
        <v>5</v>
      </c>
      <c r="Z17" s="15">
        <v>29</v>
      </c>
      <c r="AA17" s="34">
        <v>17</v>
      </c>
      <c r="AB17" s="309">
        <f t="shared" si="16"/>
        <v>1.6439999999999999</v>
      </c>
      <c r="AC17" s="274">
        <f>RANK(AB17,AB16:AB21,0)</f>
        <v>1</v>
      </c>
      <c r="AD17" s="260">
        <f>RANK(AB17,(AB5:AB7,AB9:AB14,AB16:AB21,AB23:AB29),0)</f>
        <v>1</v>
      </c>
      <c r="AE17" s="316">
        <f t="shared" si="17"/>
        <v>20</v>
      </c>
      <c r="AF17" s="278">
        <f>RANK(AE17,AE16:AE21,0)</f>
        <v>1</v>
      </c>
      <c r="AG17" s="276">
        <f>RANK(AE17,(AE5:AE7,AE9:AE14,AE16:AE21,AE23:AE29),0)</f>
        <v>1</v>
      </c>
      <c r="AH17" s="275">
        <f t="shared" si="18"/>
        <v>1E-3</v>
      </c>
      <c r="AI17" s="277">
        <f>RANK(AH17,AH16:AH21,0)</f>
        <v>5</v>
      </c>
      <c r="AJ17" s="279">
        <f>RANK(AH17,(AH5:AH7,AH9:AH14,AH16:AH21,AH23:AH29),0)</f>
        <v>15</v>
      </c>
      <c r="AK17" s="257">
        <f t="shared" si="19"/>
        <v>7</v>
      </c>
      <c r="AL17" s="257">
        <f>RANK(AK17,AK16:AK21,1)</f>
        <v>2</v>
      </c>
      <c r="AM17" s="257">
        <f t="shared" si="20"/>
        <v>17</v>
      </c>
      <c r="AN17" s="258">
        <f>RANK(AM17,(AM5,AM6,AM7,AM9,AM10,AM11,AM18,AM19,AM12,AM20,AM13,AM23,AM24,AM16,AM25,AM17,AM26,AM27,AM21,AM28,AM29,AM14),1)</f>
        <v>7</v>
      </c>
      <c r="AO17" s="14">
        <f t="shared" si="21"/>
        <v>0.65800000000000003</v>
      </c>
      <c r="AP17" s="15">
        <f>RANK(AO17,AO16:AO21,0)</f>
        <v>1</v>
      </c>
      <c r="AQ17" s="7">
        <f t="shared" si="22"/>
        <v>6</v>
      </c>
      <c r="AR17" s="15">
        <f>RANK(AQ17,AQ16:AQ21,0)</f>
        <v>1</v>
      </c>
      <c r="AS17" s="25">
        <f t="shared" si="23"/>
        <v>0</v>
      </c>
      <c r="AT17" s="15">
        <f>RANK(AS17,AS16:AS21,0)</f>
        <v>5</v>
      </c>
      <c r="AU17" s="15">
        <f t="shared" si="24"/>
        <v>7</v>
      </c>
      <c r="AV17" s="17">
        <f>RANK(AU17,AU16:AU21,1)</f>
        <v>2</v>
      </c>
      <c r="AW17" s="124" t="s">
        <v>59</v>
      </c>
    </row>
    <row r="18" spans="1:49" s="85" customFormat="1" ht="15" customHeight="1" x14ac:dyDescent="0.25">
      <c r="A18" s="125" t="s">
        <v>52</v>
      </c>
      <c r="B18" s="113">
        <v>0.65600000000000003</v>
      </c>
      <c r="C18" s="51">
        <v>3</v>
      </c>
      <c r="D18" s="52">
        <v>11</v>
      </c>
      <c r="E18" s="4">
        <v>10</v>
      </c>
      <c r="F18" s="52">
        <v>1</v>
      </c>
      <c r="G18" s="52">
        <v>1</v>
      </c>
      <c r="H18" s="39">
        <v>7.9000000000000001E-2</v>
      </c>
      <c r="I18" s="52">
        <v>2</v>
      </c>
      <c r="J18" s="52">
        <v>4</v>
      </c>
      <c r="K18" s="4">
        <v>6</v>
      </c>
      <c r="L18" s="4">
        <v>1</v>
      </c>
      <c r="M18" s="4">
        <v>16</v>
      </c>
      <c r="N18" s="32">
        <v>5</v>
      </c>
      <c r="O18" s="50">
        <v>0.63800000000000001</v>
      </c>
      <c r="P18" s="51">
        <v>4</v>
      </c>
      <c r="Q18" s="52">
        <v>13</v>
      </c>
      <c r="R18" s="4">
        <v>10</v>
      </c>
      <c r="S18" s="52">
        <v>1</v>
      </c>
      <c r="T18" s="52">
        <v>1</v>
      </c>
      <c r="U18" s="39">
        <v>-8.9999999999999993E-3</v>
      </c>
      <c r="V18" s="52">
        <v>5</v>
      </c>
      <c r="W18" s="52">
        <v>17</v>
      </c>
      <c r="X18" s="4">
        <v>10</v>
      </c>
      <c r="Y18" s="4">
        <v>6</v>
      </c>
      <c r="Z18" s="4">
        <v>31</v>
      </c>
      <c r="AA18" s="32">
        <v>18</v>
      </c>
      <c r="AB18" s="311">
        <f t="shared" si="16"/>
        <v>1.294</v>
      </c>
      <c r="AC18" s="263">
        <f>RANK(AB18,AB16:AB21,0)</f>
        <v>4</v>
      </c>
      <c r="AD18" s="264">
        <f>RANK(AB18,(AB5:AB7,AB9:AB14,AB16:AB21,AB23:AB29),0)</f>
        <v>12</v>
      </c>
      <c r="AE18" s="248">
        <f t="shared" si="17"/>
        <v>20</v>
      </c>
      <c r="AF18" s="265">
        <f>RANK(AE18,AE16:AE21,0)</f>
        <v>1</v>
      </c>
      <c r="AG18" s="265">
        <f>RANK(AE18,(AE5:AE7,AE9:AE14,AE16:AE21,AE23:AE29),0)</f>
        <v>1</v>
      </c>
      <c r="AH18" s="249">
        <f t="shared" si="18"/>
        <v>7.0000000000000007E-2</v>
      </c>
      <c r="AI18" s="266">
        <f>RANK(AH18,AH16:AH21,0)</f>
        <v>3</v>
      </c>
      <c r="AJ18" s="266">
        <f>RANK(AH18,(AH5:AH7,AH9:AH14,AH16:AH21,AH23:AH29),0)</f>
        <v>7</v>
      </c>
      <c r="AK18" s="267">
        <f t="shared" si="19"/>
        <v>8</v>
      </c>
      <c r="AL18" s="267">
        <f>RANK(AK18,AK16:AK21,1)</f>
        <v>3</v>
      </c>
      <c r="AM18" s="267">
        <f t="shared" si="20"/>
        <v>20</v>
      </c>
      <c r="AN18" s="268">
        <f>RANK(AM18,(AM5,AM6,AM7,AM9,AM10,AM11,AM18,AM19,AM12,AM20,AM13,AM23,AM24,AM16,AM25,AM17,AM26,AM27,AM21,AM28,AM29,AM14),1)</f>
        <v>9</v>
      </c>
      <c r="AO18" s="3">
        <f t="shared" si="21"/>
        <v>0.51800000000000002</v>
      </c>
      <c r="AP18" s="4">
        <f>RANK(AO18,AO16:AO21,0)</f>
        <v>4</v>
      </c>
      <c r="AQ18" s="13">
        <f t="shared" si="22"/>
        <v>6</v>
      </c>
      <c r="AR18" s="4">
        <f>RANK(AQ18,AQ16:AQ21,0)</f>
        <v>1</v>
      </c>
      <c r="AS18" s="23">
        <f t="shared" si="23"/>
        <v>2.1000000000000001E-2</v>
      </c>
      <c r="AT18" s="4">
        <f>RANK(AS18,AS16:AS21,0)</f>
        <v>3</v>
      </c>
      <c r="AU18" s="8">
        <f t="shared" si="24"/>
        <v>8</v>
      </c>
      <c r="AV18" s="6">
        <f>RANK(AU18,AU16:AU21,1)</f>
        <v>3</v>
      </c>
      <c r="AW18" s="125" t="s">
        <v>52</v>
      </c>
    </row>
    <row r="19" spans="1:49" s="85" customFormat="1" ht="15" customHeight="1" x14ac:dyDescent="0.25">
      <c r="A19" s="126" t="s">
        <v>53</v>
      </c>
      <c r="B19" s="112">
        <v>0.63900000000000001</v>
      </c>
      <c r="C19" s="48">
        <v>5</v>
      </c>
      <c r="D19" s="49">
        <v>16</v>
      </c>
      <c r="E19" s="10">
        <v>10</v>
      </c>
      <c r="F19" s="46">
        <v>1</v>
      </c>
      <c r="G19" s="46">
        <v>1</v>
      </c>
      <c r="H19" s="40">
        <v>0.109</v>
      </c>
      <c r="I19" s="49">
        <v>1</v>
      </c>
      <c r="J19" s="49">
        <v>3</v>
      </c>
      <c r="K19" s="15">
        <v>7</v>
      </c>
      <c r="L19" s="15">
        <v>2</v>
      </c>
      <c r="M19" s="15">
        <v>20</v>
      </c>
      <c r="N19" s="34">
        <v>10</v>
      </c>
      <c r="O19" s="47">
        <v>0.63700000000000001</v>
      </c>
      <c r="P19" s="48">
        <v>5</v>
      </c>
      <c r="Q19" s="49">
        <v>17</v>
      </c>
      <c r="R19" s="10">
        <v>10</v>
      </c>
      <c r="S19" s="46">
        <v>1</v>
      </c>
      <c r="T19" s="46">
        <v>1</v>
      </c>
      <c r="U19" s="40">
        <v>0</v>
      </c>
      <c r="V19" s="49">
        <v>2</v>
      </c>
      <c r="W19" s="49">
        <v>6</v>
      </c>
      <c r="X19" s="15">
        <v>8</v>
      </c>
      <c r="Y19" s="15">
        <v>4</v>
      </c>
      <c r="Z19" s="15">
        <v>24</v>
      </c>
      <c r="AA19" s="34">
        <v>14</v>
      </c>
      <c r="AB19" s="311">
        <f t="shared" si="16"/>
        <v>1.276</v>
      </c>
      <c r="AC19" s="263">
        <f>RANK(AB19,AB16:AB21,0)</f>
        <v>5</v>
      </c>
      <c r="AD19" s="264">
        <f>RANK(AB19,(AB5:AB7,AB9:AB14,AB16:AB21,AB23:AB29),0)</f>
        <v>16</v>
      </c>
      <c r="AE19" s="254">
        <f t="shared" si="17"/>
        <v>20</v>
      </c>
      <c r="AF19" s="265">
        <f>RANK(AE19,AE16:AE21,0)</f>
        <v>1</v>
      </c>
      <c r="AG19" s="265">
        <f>RANK(AE19,(AE5:AE7,AE9:AE14,AE16:AE21,AE23:AE29),0)</f>
        <v>1</v>
      </c>
      <c r="AH19" s="249">
        <f t="shared" si="18"/>
        <v>0.109</v>
      </c>
      <c r="AI19" s="266">
        <f>RANK(AH19,AH16:AH21,0)</f>
        <v>2</v>
      </c>
      <c r="AJ19" s="266">
        <f>RANK(AH19,(AH5:AH7,AH9:AH14,AH16:AH21,AH23:AH29),0)</f>
        <v>5</v>
      </c>
      <c r="AK19" s="267">
        <f t="shared" si="19"/>
        <v>8</v>
      </c>
      <c r="AL19" s="267">
        <f>RANK(AK19,AK16:AK21,1)</f>
        <v>3</v>
      </c>
      <c r="AM19" s="267">
        <f t="shared" si="20"/>
        <v>22</v>
      </c>
      <c r="AN19" s="268">
        <f>RANK(AM19,(AM5,AM6,AM7,AM9,AM10,AM11,AM18,AM19,AM12,AM20,AM13,AM23,AM24,AM16,AM25,AM17,AM26,AM27,AM21,AM28,AM29,AM14),1)</f>
        <v>11</v>
      </c>
      <c r="AO19" s="14">
        <f t="shared" si="21"/>
        <v>0.51</v>
      </c>
      <c r="AP19" s="15">
        <f>RANK(AO19,AO16:AO21,0)</f>
        <v>5</v>
      </c>
      <c r="AQ19" s="7">
        <f t="shared" si="22"/>
        <v>6</v>
      </c>
      <c r="AR19" s="15">
        <f>RANK(AQ19,AQ16:AQ21,0)</f>
        <v>1</v>
      </c>
      <c r="AS19" s="25">
        <f t="shared" si="23"/>
        <v>3.3000000000000002E-2</v>
      </c>
      <c r="AT19" s="15">
        <f>RANK(AS19,AS16:AS21,0)</f>
        <v>2</v>
      </c>
      <c r="AU19" s="16">
        <f t="shared" si="24"/>
        <v>8</v>
      </c>
      <c r="AV19" s="17">
        <f>RANK(AU19,AU16:AU21,1)</f>
        <v>3</v>
      </c>
      <c r="AW19" s="126" t="s">
        <v>53</v>
      </c>
    </row>
    <row r="20" spans="1:49" s="85" customFormat="1" ht="15" customHeight="1" x14ac:dyDescent="0.25">
      <c r="A20" s="125" t="s">
        <v>54</v>
      </c>
      <c r="B20" s="112">
        <v>0.66800000000000004</v>
      </c>
      <c r="C20" s="48">
        <v>2</v>
      </c>
      <c r="D20" s="49">
        <v>6</v>
      </c>
      <c r="E20" s="15">
        <v>10</v>
      </c>
      <c r="F20" s="49">
        <v>1</v>
      </c>
      <c r="G20" s="49">
        <v>1</v>
      </c>
      <c r="H20" s="40">
        <v>-3.3000000000000002E-2</v>
      </c>
      <c r="I20" s="49">
        <v>6</v>
      </c>
      <c r="J20" s="49">
        <v>21</v>
      </c>
      <c r="K20" s="15">
        <v>9</v>
      </c>
      <c r="L20" s="15">
        <v>5</v>
      </c>
      <c r="M20" s="15">
        <v>28</v>
      </c>
      <c r="N20" s="34">
        <v>14</v>
      </c>
      <c r="O20" s="47">
        <v>0.65300000000000002</v>
      </c>
      <c r="P20" s="48">
        <v>1</v>
      </c>
      <c r="Q20" s="49">
        <v>2</v>
      </c>
      <c r="R20" s="15">
        <v>10</v>
      </c>
      <c r="S20" s="49">
        <v>1</v>
      </c>
      <c r="T20" s="49">
        <v>1</v>
      </c>
      <c r="U20" s="40">
        <v>-8.9999999999999993E-3</v>
      </c>
      <c r="V20" s="49">
        <v>5</v>
      </c>
      <c r="W20" s="49">
        <v>17</v>
      </c>
      <c r="X20" s="15">
        <v>7</v>
      </c>
      <c r="Y20" s="15">
        <v>3</v>
      </c>
      <c r="Z20" s="15">
        <v>20</v>
      </c>
      <c r="AA20" s="34">
        <v>11</v>
      </c>
      <c r="AB20" s="311">
        <f t="shared" si="16"/>
        <v>1.321</v>
      </c>
      <c r="AC20" s="263">
        <f>RANK(AB20,AB16:AB21,0)</f>
        <v>2</v>
      </c>
      <c r="AD20" s="264">
        <f>RANK(AB20,(AB5:AB7,AB9:AB14,AB16:AB21,AB23:AB29),0)</f>
        <v>3</v>
      </c>
      <c r="AE20" s="316">
        <f t="shared" si="17"/>
        <v>20</v>
      </c>
      <c r="AF20" s="265">
        <f>RANK(AE20,AE16:AE21,0)</f>
        <v>1</v>
      </c>
      <c r="AG20" s="265">
        <f>RANK(AE20,(AE5:AE7,AE9:AE14,AE16:AE21,AE23:AE29),0)</f>
        <v>1</v>
      </c>
      <c r="AH20" s="249">
        <f t="shared" si="18"/>
        <v>-4.2000000000000003E-2</v>
      </c>
      <c r="AI20" s="266">
        <f>RANK(AH20,AH16:AH21,0)</f>
        <v>6</v>
      </c>
      <c r="AJ20" s="266">
        <f>RANK(AH20,(AH5:AH7,AH9:AH14,AH16:AH21,AH23:AH29),0)</f>
        <v>21</v>
      </c>
      <c r="AK20" s="267">
        <f t="shared" si="19"/>
        <v>9</v>
      </c>
      <c r="AL20" s="267">
        <f>RANK(AK20,AK16:AK21,1)</f>
        <v>5</v>
      </c>
      <c r="AM20" s="267">
        <f t="shared" si="20"/>
        <v>25</v>
      </c>
      <c r="AN20" s="268">
        <f>RANK(AM20,(AM5,AM6,AM7,AM9,AM10,AM11,AM18,AM19,AM12,AM20,AM13,AM23,AM24,AM16,AM25,AM17,AM26,AM27,AM21,AM28,AM29,AM14),1)</f>
        <v>14</v>
      </c>
      <c r="AO20" s="14">
        <f t="shared" si="21"/>
        <v>0.52800000000000002</v>
      </c>
      <c r="AP20" s="15">
        <f>RANK(AO20,AO16:AO21,0)</f>
        <v>2</v>
      </c>
      <c r="AQ20" s="7">
        <f t="shared" si="22"/>
        <v>6</v>
      </c>
      <c r="AR20" s="15">
        <f>RANK(AQ20,AQ16:AQ21,0)</f>
        <v>1</v>
      </c>
      <c r="AS20" s="25">
        <f t="shared" si="23"/>
        <v>-1.2999999999999999E-2</v>
      </c>
      <c r="AT20" s="15">
        <f>RANK(AS20,AS16:AS21,0)</f>
        <v>6</v>
      </c>
      <c r="AU20" s="16">
        <f t="shared" si="24"/>
        <v>9</v>
      </c>
      <c r="AV20" s="17">
        <f>RANK(AU20,AU16:AU21,1)</f>
        <v>5</v>
      </c>
      <c r="AW20" s="125" t="s">
        <v>54</v>
      </c>
    </row>
    <row r="21" spans="1:49" s="85" customFormat="1" ht="15" customHeight="1" thickBot="1" x14ac:dyDescent="0.3">
      <c r="A21" s="127" t="s">
        <v>62</v>
      </c>
      <c r="B21" s="80">
        <v>0.63400000000000001</v>
      </c>
      <c r="C21" s="55">
        <v>6</v>
      </c>
      <c r="D21" s="56">
        <v>18</v>
      </c>
      <c r="E21" s="19">
        <v>10</v>
      </c>
      <c r="F21" s="62">
        <v>1</v>
      </c>
      <c r="G21" s="63">
        <v>1</v>
      </c>
      <c r="H21" s="64">
        <v>1.7999999999999999E-2</v>
      </c>
      <c r="I21" s="62">
        <v>4</v>
      </c>
      <c r="J21" s="63">
        <v>9</v>
      </c>
      <c r="K21" s="19">
        <v>11</v>
      </c>
      <c r="L21" s="19">
        <v>6</v>
      </c>
      <c r="M21" s="19">
        <v>28</v>
      </c>
      <c r="N21" s="35">
        <v>14</v>
      </c>
      <c r="O21" s="54">
        <v>0.64</v>
      </c>
      <c r="P21" s="55">
        <v>3</v>
      </c>
      <c r="Q21" s="56">
        <v>5</v>
      </c>
      <c r="R21" s="19">
        <v>10</v>
      </c>
      <c r="S21" s="62">
        <v>1</v>
      </c>
      <c r="T21" s="63">
        <v>1</v>
      </c>
      <c r="U21" s="64">
        <v>0</v>
      </c>
      <c r="V21" s="62">
        <v>2</v>
      </c>
      <c r="W21" s="63">
        <v>6</v>
      </c>
      <c r="X21" s="19">
        <v>6</v>
      </c>
      <c r="Y21" s="19">
        <v>2</v>
      </c>
      <c r="Z21" s="19">
        <v>12</v>
      </c>
      <c r="AA21" s="35">
        <v>5</v>
      </c>
      <c r="AB21" s="307">
        <f t="shared" si="16"/>
        <v>1.274</v>
      </c>
      <c r="AC21" s="294">
        <f>RANK(AB21,AB16:AB21,0)</f>
        <v>6</v>
      </c>
      <c r="AD21" s="295">
        <f>RANK(AB21,(AB5:AB7,AB9:AB14,AB16:AB21,AB23:AB29),0)</f>
        <v>17</v>
      </c>
      <c r="AE21" s="317">
        <f t="shared" si="17"/>
        <v>20</v>
      </c>
      <c r="AF21" s="296">
        <f>RANK(AE21,AE16:AE21,0)</f>
        <v>1</v>
      </c>
      <c r="AG21" s="297">
        <f>RANK(AE21,(AE5:AE7,AE9:AE14,AE16:AE21,AE23:AE29),0)</f>
        <v>1</v>
      </c>
      <c r="AH21" s="272">
        <f t="shared" si="18"/>
        <v>1.7999999999999999E-2</v>
      </c>
      <c r="AI21" s="298">
        <f>RANK(AH21,AH16:AH21,0)</f>
        <v>4</v>
      </c>
      <c r="AJ21" s="299">
        <f>RANK(AH21,(AH5:AH7,AH9:AH14,AH16:AH21,AH23:AH29),0)</f>
        <v>10</v>
      </c>
      <c r="AK21" s="251">
        <f t="shared" si="19"/>
        <v>11</v>
      </c>
      <c r="AL21" s="251">
        <f>RANK(AK21,AK16:AK21,1)</f>
        <v>6</v>
      </c>
      <c r="AM21" s="251">
        <f t="shared" si="20"/>
        <v>28</v>
      </c>
      <c r="AN21" s="252">
        <f>RANK(AM21,(AM5,AM6,AM7,AM9,AM10,AM11,AM18,AM19,AM12,AM20,AM13,AM23,AM24,AM16,AM25,AM17,AM26,AM27,AM21,AM28,AM29,AM14),1)</f>
        <v>15</v>
      </c>
      <c r="AO21" s="18">
        <f t="shared" si="21"/>
        <v>0.51</v>
      </c>
      <c r="AP21" s="19">
        <f>RANK(AO21,AO16:AO21,0)</f>
        <v>5</v>
      </c>
      <c r="AQ21" s="20">
        <f t="shared" si="22"/>
        <v>6</v>
      </c>
      <c r="AR21" s="19">
        <f>RANK(AQ21,AQ16:AQ21,0)</f>
        <v>1</v>
      </c>
      <c r="AS21" s="26">
        <f t="shared" si="23"/>
        <v>5.0000000000000001E-3</v>
      </c>
      <c r="AT21" s="19">
        <f>RANK(AS21,AS16:AS21,0)</f>
        <v>4</v>
      </c>
      <c r="AU21" s="21">
        <f t="shared" si="24"/>
        <v>10</v>
      </c>
      <c r="AV21" s="22">
        <f>RANK(AU21,AU16:AU21,1)</f>
        <v>6</v>
      </c>
      <c r="AW21" s="127" t="s">
        <v>62</v>
      </c>
    </row>
    <row r="22" spans="1:49" s="85" customFormat="1" ht="15" customHeight="1" thickBot="1" x14ac:dyDescent="0.25">
      <c r="A22" s="229" t="s">
        <v>68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4"/>
      <c r="O22" s="222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4"/>
      <c r="AB22" s="314"/>
      <c r="AC22" s="303"/>
      <c r="AD22" s="303"/>
      <c r="AE22" s="315"/>
      <c r="AF22" s="303"/>
      <c r="AG22" s="303"/>
      <c r="AH22" s="304"/>
      <c r="AI22" s="303"/>
      <c r="AJ22" s="303"/>
      <c r="AK22" s="303"/>
      <c r="AL22" s="303"/>
      <c r="AM22" s="303"/>
      <c r="AN22" s="303"/>
      <c r="AO22" s="242"/>
      <c r="AP22" s="238"/>
      <c r="AQ22" s="244"/>
      <c r="AR22" s="238"/>
      <c r="AS22" s="243"/>
      <c r="AT22" s="238"/>
      <c r="AU22" s="245"/>
      <c r="AV22" s="306"/>
      <c r="AW22" s="229" t="s">
        <v>68</v>
      </c>
    </row>
    <row r="23" spans="1:49" s="128" customFormat="1" ht="15" customHeight="1" x14ac:dyDescent="0.25">
      <c r="A23" s="122" t="s">
        <v>56</v>
      </c>
      <c r="B23" s="117">
        <v>0.626</v>
      </c>
      <c r="C23" s="45">
        <v>6</v>
      </c>
      <c r="D23" s="65">
        <v>21</v>
      </c>
      <c r="E23" s="28">
        <v>10</v>
      </c>
      <c r="F23" s="65">
        <v>1</v>
      </c>
      <c r="G23" s="66">
        <v>1</v>
      </c>
      <c r="H23" s="82">
        <v>-3.9E-2</v>
      </c>
      <c r="I23" s="83">
        <v>7</v>
      </c>
      <c r="J23" s="65">
        <v>22</v>
      </c>
      <c r="K23" s="28">
        <v>14</v>
      </c>
      <c r="L23" s="28">
        <v>7</v>
      </c>
      <c r="M23" s="28">
        <v>44</v>
      </c>
      <c r="N23" s="36">
        <v>22</v>
      </c>
      <c r="O23" s="81">
        <v>0.63800000000000001</v>
      </c>
      <c r="P23" s="45">
        <v>4</v>
      </c>
      <c r="Q23" s="65">
        <v>13</v>
      </c>
      <c r="R23" s="28">
        <v>10</v>
      </c>
      <c r="S23" s="65">
        <v>1</v>
      </c>
      <c r="T23" s="66">
        <v>1</v>
      </c>
      <c r="U23" s="82">
        <v>-8.9999999999999993E-3</v>
      </c>
      <c r="V23" s="83">
        <v>6</v>
      </c>
      <c r="W23" s="65">
        <v>17</v>
      </c>
      <c r="X23" s="28">
        <v>11</v>
      </c>
      <c r="Y23" s="28">
        <v>5</v>
      </c>
      <c r="Z23" s="28">
        <v>31</v>
      </c>
      <c r="AA23" s="36">
        <v>18</v>
      </c>
      <c r="AB23" s="307">
        <f t="shared" ref="AB23:AB29" si="25">SUM(B23,O23)</f>
        <v>1.264</v>
      </c>
      <c r="AC23" s="294">
        <f>RANK(AB23,AB23:AB29,0)</f>
        <v>5</v>
      </c>
      <c r="AD23" s="295">
        <f>RANK(AB23,(AB5:AB7,AB9:AB14,AB16:AB21,AB23:AB29),0)</f>
        <v>20</v>
      </c>
      <c r="AE23" s="318">
        <f t="shared" ref="AE23:AE29" si="26">SUM(E23,R23)</f>
        <v>20</v>
      </c>
      <c r="AF23" s="301">
        <f>RANK(AE23,AE23:AE29,0)</f>
        <v>1</v>
      </c>
      <c r="AG23" s="297">
        <f>RANK(AE23,(AE5:AE7,AE9:AE14,AE16:AE21,AE23:AE29),0)</f>
        <v>1</v>
      </c>
      <c r="AH23" s="272">
        <f t="shared" ref="AH23:AH29" si="27">SUM(H23,U23)</f>
        <v>-4.8000000000000001E-2</v>
      </c>
      <c r="AI23" s="298">
        <f>RANK(AH23,AH23:AH29,0)</f>
        <v>7</v>
      </c>
      <c r="AJ23" s="302">
        <f>RANK(AH23,(AH5:AH7,AH9:AH14,AH16:AH21,AH23:AH29),0)</f>
        <v>22</v>
      </c>
      <c r="AK23" s="251">
        <f t="shared" ref="AK23:AK29" si="28">SUM(AC23,AF23,AI23)</f>
        <v>13</v>
      </c>
      <c r="AL23" s="251">
        <f>RANK(AK23,AK23:AK29,1)</f>
        <v>6</v>
      </c>
      <c r="AM23" s="251">
        <f t="shared" ref="AM23:AM28" si="29">SUM(AD23,AG23,AJ23)</f>
        <v>43</v>
      </c>
      <c r="AN23" s="252">
        <f>RANK(AM23,(AM5,AM6,AM7,AM9,AM10,AM11,AM18,AM19,AM12,AM20,AM13,AM23,AM24,AM16,AM25,AM17,AM26,AM27,AM21,AM28,AM29,AM14),1)</f>
        <v>22</v>
      </c>
      <c r="AO23" s="27">
        <f t="shared" ref="AO23:AO29" si="30">AB23*4/10</f>
        <v>0.50600000000000001</v>
      </c>
      <c r="AP23" s="28">
        <f>RANK(AO23,AO23:AO29,0)</f>
        <v>5</v>
      </c>
      <c r="AQ23" s="30">
        <f>AE23*3/10</f>
        <v>6</v>
      </c>
      <c r="AR23" s="28">
        <f>RANK(AQ23,AQ23:AQ29,0)</f>
        <v>1</v>
      </c>
      <c r="AS23" s="29">
        <f t="shared" ref="AS23:AS28" si="31">AH23*3/10</f>
        <v>-1.4E-2</v>
      </c>
      <c r="AT23" s="28">
        <f>RANK(AS23,AS23:AS29,0)</f>
        <v>7</v>
      </c>
      <c r="AU23" s="31">
        <f t="shared" ref="AU23:AU29" si="32">SUM(AP23,AR23,AT23)</f>
        <v>13</v>
      </c>
      <c r="AV23" s="293">
        <f>RANK(AU23,AU23:AU29,1)</f>
        <v>7</v>
      </c>
      <c r="AW23" s="122" t="s">
        <v>56</v>
      </c>
    </row>
    <row r="24" spans="1:49" s="128" customFormat="1" ht="15" customHeight="1" x14ac:dyDescent="0.25">
      <c r="A24" s="124" t="s">
        <v>57</v>
      </c>
      <c r="B24" s="112">
        <v>0.70399999999999996</v>
      </c>
      <c r="C24" s="48">
        <v>1</v>
      </c>
      <c r="D24" s="49">
        <v>2</v>
      </c>
      <c r="E24" s="15">
        <v>10</v>
      </c>
      <c r="F24" s="60">
        <v>1</v>
      </c>
      <c r="G24" s="61">
        <v>1</v>
      </c>
      <c r="H24" s="40">
        <v>0.443</v>
      </c>
      <c r="I24" s="60">
        <v>1</v>
      </c>
      <c r="J24" s="61">
        <v>1</v>
      </c>
      <c r="K24" s="15">
        <v>3</v>
      </c>
      <c r="L24" s="15">
        <v>1</v>
      </c>
      <c r="M24" s="15">
        <v>4</v>
      </c>
      <c r="N24" s="34">
        <v>1</v>
      </c>
      <c r="O24" s="47">
        <v>0.61199999999999999</v>
      </c>
      <c r="P24" s="48">
        <v>6</v>
      </c>
      <c r="Q24" s="49">
        <v>20</v>
      </c>
      <c r="R24" s="15">
        <v>10</v>
      </c>
      <c r="S24" s="60">
        <v>1</v>
      </c>
      <c r="T24" s="61">
        <v>1</v>
      </c>
      <c r="U24" s="40">
        <v>-0.125</v>
      </c>
      <c r="V24" s="60">
        <v>7</v>
      </c>
      <c r="W24" s="61">
        <v>22</v>
      </c>
      <c r="X24" s="15">
        <v>14</v>
      </c>
      <c r="Y24" s="15">
        <v>7</v>
      </c>
      <c r="Z24" s="15">
        <v>43</v>
      </c>
      <c r="AA24" s="34">
        <v>22</v>
      </c>
      <c r="AB24" s="307">
        <f t="shared" si="25"/>
        <v>1.3160000000000001</v>
      </c>
      <c r="AC24" s="294">
        <f>RANK(AB24,AB23:AB29,0)</f>
        <v>3</v>
      </c>
      <c r="AD24" s="295">
        <f>RANK(AB24,(AB5:AB7,AB9:AB14,AB16:AB21,AB23:AB29),0)</f>
        <v>7</v>
      </c>
      <c r="AE24" s="316">
        <f t="shared" si="26"/>
        <v>20</v>
      </c>
      <c r="AF24" s="296">
        <f>RANK(AE24,AE23:AE29,0)</f>
        <v>1</v>
      </c>
      <c r="AG24" s="297">
        <f>RANK(AE24,(AE5:AE7,AE9:AE14,AE16:AE21,AE23:AE29),0)</f>
        <v>1</v>
      </c>
      <c r="AH24" s="272">
        <f t="shared" si="27"/>
        <v>0.318</v>
      </c>
      <c r="AI24" s="298">
        <f>RANK(AH24,AH23:AH29,0)</f>
        <v>2</v>
      </c>
      <c r="AJ24" s="299">
        <f>RANK(AH24,(AH5:AH7,AH9:AH14,AH16:AH21,AH23:AH29),0)</f>
        <v>3</v>
      </c>
      <c r="AK24" s="251">
        <f t="shared" si="28"/>
        <v>6</v>
      </c>
      <c r="AL24" s="251">
        <f>RANK(AK24,AK23:AK29,1)</f>
        <v>2</v>
      </c>
      <c r="AM24" s="251">
        <f t="shared" si="29"/>
        <v>11</v>
      </c>
      <c r="AN24" s="252">
        <f>RANK(AM24,(AM5,AM6,AM7,AM9,AM10,AM11,AM18,AM19,AM12,AM20,AM13,AM23,AM24,AM16,AM25,AM17,AM26,AM27,AM21,AM28,AM29,AM14),1)</f>
        <v>2</v>
      </c>
      <c r="AO24" s="14">
        <f t="shared" si="30"/>
        <v>0.52600000000000002</v>
      </c>
      <c r="AP24" s="15">
        <f>RANK(AO24,AO23:AO29,0)</f>
        <v>3</v>
      </c>
      <c r="AQ24" s="7">
        <f t="shared" ref="AQ24:AQ29" si="33">AE24*3/10</f>
        <v>6</v>
      </c>
      <c r="AR24" s="15">
        <f>RANK(AQ24,AQ23:AQ29,0)</f>
        <v>1</v>
      </c>
      <c r="AS24" s="25">
        <f t="shared" si="31"/>
        <v>9.5000000000000001E-2</v>
      </c>
      <c r="AT24" s="15">
        <f>RANK(AS24,AS23:AS29,0)</f>
        <v>2</v>
      </c>
      <c r="AU24" s="16">
        <f t="shared" si="32"/>
        <v>6</v>
      </c>
      <c r="AV24" s="17">
        <f>RANK(AU24,AU23:AU29,1)</f>
        <v>2</v>
      </c>
      <c r="AW24" s="124" t="s">
        <v>57</v>
      </c>
    </row>
    <row r="25" spans="1:49" s="128" customFormat="1" ht="15" customHeight="1" x14ac:dyDescent="0.25">
      <c r="A25" s="125" t="s">
        <v>98</v>
      </c>
      <c r="B25" s="113">
        <v>0.68</v>
      </c>
      <c r="C25" s="67">
        <v>2</v>
      </c>
      <c r="D25" s="68">
        <v>3</v>
      </c>
      <c r="E25" s="4">
        <v>10</v>
      </c>
      <c r="F25" s="69">
        <v>1</v>
      </c>
      <c r="G25" s="70">
        <v>1</v>
      </c>
      <c r="H25" s="39">
        <v>1.7999999999999999E-2</v>
      </c>
      <c r="I25" s="69">
        <v>3</v>
      </c>
      <c r="J25" s="70">
        <v>9</v>
      </c>
      <c r="K25" s="4">
        <v>6</v>
      </c>
      <c r="L25" s="4">
        <v>2</v>
      </c>
      <c r="M25" s="4">
        <v>13</v>
      </c>
      <c r="N25" s="32">
        <v>3</v>
      </c>
      <c r="O25" s="50">
        <v>0.63900000000000001</v>
      </c>
      <c r="P25" s="67">
        <v>3</v>
      </c>
      <c r="Q25" s="68">
        <v>10</v>
      </c>
      <c r="R25" s="4">
        <v>10</v>
      </c>
      <c r="S25" s="69">
        <v>1</v>
      </c>
      <c r="T25" s="70">
        <v>1</v>
      </c>
      <c r="U25" s="39">
        <v>3.6999999999999998E-2</v>
      </c>
      <c r="V25" s="69">
        <v>2</v>
      </c>
      <c r="W25" s="70">
        <v>4</v>
      </c>
      <c r="X25" s="4">
        <v>6</v>
      </c>
      <c r="Y25" s="4">
        <v>2</v>
      </c>
      <c r="Z25" s="4">
        <v>15</v>
      </c>
      <c r="AA25" s="32">
        <v>9</v>
      </c>
      <c r="AB25" s="307">
        <f t="shared" si="25"/>
        <v>1.319</v>
      </c>
      <c r="AC25" s="294">
        <f>RANK(AB25,AB23:AB29,0)</f>
        <v>2</v>
      </c>
      <c r="AD25" s="295">
        <f>RANK(AB25,(AB5:AB7,AB9:AB14,AB16:AB21,AB23:AB29),0)</f>
        <v>5</v>
      </c>
      <c r="AE25" s="248">
        <f t="shared" si="26"/>
        <v>20</v>
      </c>
      <c r="AF25" s="296">
        <f>RANK(AE25,AE23:AE29,0)</f>
        <v>1</v>
      </c>
      <c r="AG25" s="297">
        <f>RANK(AE25,(AE5:AE7,AE9:AE14,AE16:AE21,AE23:AE29),0)</f>
        <v>1</v>
      </c>
      <c r="AH25" s="272">
        <f t="shared" si="27"/>
        <v>5.5E-2</v>
      </c>
      <c r="AI25" s="298">
        <f>RANK(AH25,AH23:AH29,0)</f>
        <v>3</v>
      </c>
      <c r="AJ25" s="299">
        <f>RANK(AH25,(AH5:AH7,AH9:AH14,AH16:AH21,AH23:AH29),0)</f>
        <v>8</v>
      </c>
      <c r="AK25" s="251">
        <f t="shared" si="28"/>
        <v>6</v>
      </c>
      <c r="AL25" s="251">
        <f>RANK(AK25,AK23:AK29,1)</f>
        <v>2</v>
      </c>
      <c r="AM25" s="251">
        <f t="shared" si="29"/>
        <v>14</v>
      </c>
      <c r="AN25" s="252">
        <f>RANK(AM25,(AM5,AM6,AM7,AM9,AM10,AM11,AM18,AM19,AM12,AM20,AM13,AM23,AM24,AM16,AM25,AM17,AM26,AM27,AM21,AM28,AM29,AM14),1)</f>
        <v>4</v>
      </c>
      <c r="AO25" s="3">
        <f t="shared" si="30"/>
        <v>0.52800000000000002</v>
      </c>
      <c r="AP25" s="4">
        <f>RANK(AO25,AO23:AO29,0)</f>
        <v>2</v>
      </c>
      <c r="AQ25" s="13">
        <f t="shared" si="33"/>
        <v>6</v>
      </c>
      <c r="AR25" s="4">
        <f>RANK(AQ25,AQ23:AQ29,0)</f>
        <v>1</v>
      </c>
      <c r="AS25" s="23">
        <f t="shared" si="31"/>
        <v>1.7000000000000001E-2</v>
      </c>
      <c r="AT25" s="4">
        <f>RANK(AS25,AS23:AS29,0)</f>
        <v>3</v>
      </c>
      <c r="AU25" s="8">
        <f t="shared" si="32"/>
        <v>6</v>
      </c>
      <c r="AV25" s="6">
        <f>RANK(AU25,AU23:AU29,1)</f>
        <v>2</v>
      </c>
      <c r="AW25" s="125" t="s">
        <v>98</v>
      </c>
    </row>
    <row r="26" spans="1:49" s="128" customFormat="1" ht="15" customHeight="1" x14ac:dyDescent="0.25">
      <c r="A26" s="126" t="s">
        <v>60</v>
      </c>
      <c r="B26" s="111">
        <v>0.63600000000000001</v>
      </c>
      <c r="C26" s="53">
        <v>5</v>
      </c>
      <c r="D26" s="46">
        <v>17</v>
      </c>
      <c r="E26" s="10">
        <v>10</v>
      </c>
      <c r="F26" s="59">
        <v>1</v>
      </c>
      <c r="G26" s="57">
        <v>1</v>
      </c>
      <c r="H26" s="42">
        <v>0</v>
      </c>
      <c r="I26" s="59">
        <v>5</v>
      </c>
      <c r="J26" s="57">
        <v>17</v>
      </c>
      <c r="K26" s="10">
        <v>11</v>
      </c>
      <c r="L26" s="10">
        <v>5</v>
      </c>
      <c r="M26" s="10">
        <v>35</v>
      </c>
      <c r="N26" s="33">
        <v>19</v>
      </c>
      <c r="O26" s="44">
        <v>0.60399999999999998</v>
      </c>
      <c r="P26" s="53">
        <v>7</v>
      </c>
      <c r="Q26" s="46">
        <v>21</v>
      </c>
      <c r="R26" s="10">
        <v>10</v>
      </c>
      <c r="S26" s="59">
        <v>1</v>
      </c>
      <c r="T26" s="57">
        <v>1</v>
      </c>
      <c r="U26" s="42">
        <v>0</v>
      </c>
      <c r="V26" s="59">
        <v>3</v>
      </c>
      <c r="W26" s="57">
        <v>6</v>
      </c>
      <c r="X26" s="10">
        <v>11</v>
      </c>
      <c r="Y26" s="10">
        <v>5</v>
      </c>
      <c r="Z26" s="10">
        <v>28</v>
      </c>
      <c r="AA26" s="33">
        <v>16</v>
      </c>
      <c r="AB26" s="309">
        <f t="shared" si="25"/>
        <v>1.24</v>
      </c>
      <c r="AC26" s="274">
        <f>RANK(AB26,AB23:AB29,0)</f>
        <v>7</v>
      </c>
      <c r="AD26" s="260">
        <f>RANK(AB26,(AB5:AB7,AB9:AB14,AB16:AB21,AB23:AB29),0)</f>
        <v>22</v>
      </c>
      <c r="AE26" s="254">
        <f t="shared" si="26"/>
        <v>20</v>
      </c>
      <c r="AF26" s="278">
        <f>RANK(AE26,AE23:AE29,0)</f>
        <v>1</v>
      </c>
      <c r="AG26" s="276">
        <f>RANK(AE26,(AE5:AE7,AE9:AE14,AE16:AE21,AE23:AE29),0)</f>
        <v>1</v>
      </c>
      <c r="AH26" s="275">
        <f t="shared" si="27"/>
        <v>0</v>
      </c>
      <c r="AI26" s="277">
        <f>RANK(AH26,AH23:AH29,0)</f>
        <v>5</v>
      </c>
      <c r="AJ26" s="279">
        <f>RANK(AH26,(AH5:AH7,AH9:AH14,AH16:AH21,AH23:AH29),0)</f>
        <v>17</v>
      </c>
      <c r="AK26" s="257">
        <f t="shared" si="28"/>
        <v>13</v>
      </c>
      <c r="AL26" s="257">
        <f>RANK(AK26,AK23:AK29,1)</f>
        <v>6</v>
      </c>
      <c r="AM26" s="257">
        <f t="shared" si="29"/>
        <v>40</v>
      </c>
      <c r="AN26" s="258">
        <f>RANK(AM26,(AM5,AM6,AM7,AM9,AM10,AM11,AM18,AM19,AM12,AM20,AM13,AM23,AM24,AM16,AM25,AM17,AM26,AM27,AM21,AM28,AM29,AM14),1)</f>
        <v>21</v>
      </c>
      <c r="AO26" s="9">
        <f t="shared" si="30"/>
        <v>0.496</v>
      </c>
      <c r="AP26" s="10">
        <f>RANK(AO26,AO23:AO29,0)</f>
        <v>7</v>
      </c>
      <c r="AQ26" s="5">
        <f t="shared" si="33"/>
        <v>6</v>
      </c>
      <c r="AR26" s="10">
        <f>RANK(AQ26,AQ23:AQ29,0)</f>
        <v>1</v>
      </c>
      <c r="AS26" s="24">
        <f t="shared" si="31"/>
        <v>0</v>
      </c>
      <c r="AT26" s="10">
        <f>RANK(AS26,AS23:AS29,0)</f>
        <v>4</v>
      </c>
      <c r="AU26" s="10">
        <f t="shared" si="32"/>
        <v>12</v>
      </c>
      <c r="AV26" s="12">
        <f>RANK(AU26,AU23:AU29,1)</f>
        <v>6</v>
      </c>
      <c r="AW26" s="126" t="s">
        <v>60</v>
      </c>
    </row>
    <row r="27" spans="1:49" s="129" customFormat="1" ht="15" customHeight="1" x14ac:dyDescent="0.25">
      <c r="A27" s="125" t="s">
        <v>61</v>
      </c>
      <c r="B27" s="112">
        <v>0.65700000000000003</v>
      </c>
      <c r="C27" s="48">
        <v>3</v>
      </c>
      <c r="D27" s="49">
        <v>10</v>
      </c>
      <c r="E27" s="15">
        <v>10</v>
      </c>
      <c r="F27" s="60">
        <v>1</v>
      </c>
      <c r="G27" s="61">
        <v>1</v>
      </c>
      <c r="H27" s="40">
        <v>3.5999999999999997E-2</v>
      </c>
      <c r="I27" s="60">
        <v>2</v>
      </c>
      <c r="J27" s="61">
        <v>6</v>
      </c>
      <c r="K27" s="15">
        <v>6</v>
      </c>
      <c r="L27" s="15">
        <v>2</v>
      </c>
      <c r="M27" s="15">
        <v>17</v>
      </c>
      <c r="N27" s="34">
        <v>6</v>
      </c>
      <c r="O27" s="47">
        <v>0.66700000000000004</v>
      </c>
      <c r="P27" s="48">
        <v>1</v>
      </c>
      <c r="Q27" s="49">
        <v>1</v>
      </c>
      <c r="R27" s="15">
        <v>10</v>
      </c>
      <c r="S27" s="60">
        <v>1</v>
      </c>
      <c r="T27" s="61">
        <v>1</v>
      </c>
      <c r="U27" s="40">
        <v>0.55200000000000005</v>
      </c>
      <c r="V27" s="60">
        <v>1</v>
      </c>
      <c r="W27" s="61">
        <v>1</v>
      </c>
      <c r="X27" s="15">
        <v>3</v>
      </c>
      <c r="Y27" s="15">
        <v>1</v>
      </c>
      <c r="Z27" s="15">
        <v>3</v>
      </c>
      <c r="AA27" s="34">
        <v>1</v>
      </c>
      <c r="AB27" s="311">
        <f t="shared" si="25"/>
        <v>1.3240000000000001</v>
      </c>
      <c r="AC27" s="263">
        <f>RANK(AB27,AB23:AB29,0)</f>
        <v>1</v>
      </c>
      <c r="AD27" s="264">
        <f>RANK(AB27,(AB5:AB7,AB9:AB14,AB16:AB21,AB23:AB29),0)</f>
        <v>2</v>
      </c>
      <c r="AE27" s="316">
        <f t="shared" si="26"/>
        <v>20</v>
      </c>
      <c r="AF27" s="280">
        <f>RANK(AE27,AE23:AE29,0)</f>
        <v>1</v>
      </c>
      <c r="AG27" s="281">
        <f>RANK(AE27,(AE5:AE7,AE9:AE14,AE16:AE21,AE23:AE29),0)</f>
        <v>1</v>
      </c>
      <c r="AH27" s="249">
        <f t="shared" si="27"/>
        <v>0.58799999999999997</v>
      </c>
      <c r="AI27" s="282">
        <f>RANK(AH27,AH23:AH29,0)</f>
        <v>1</v>
      </c>
      <c r="AJ27" s="283">
        <f>RANK(AH27,(AH5:AH7,AH9:AH14,AH16:AH21,AH23:AH29),0)</f>
        <v>1</v>
      </c>
      <c r="AK27" s="267">
        <f t="shared" si="28"/>
        <v>3</v>
      </c>
      <c r="AL27" s="267">
        <f>RANK(AK27,AK23:AK29,1)</f>
        <v>1</v>
      </c>
      <c r="AM27" s="267">
        <f t="shared" si="29"/>
        <v>4</v>
      </c>
      <c r="AN27" s="268">
        <f>RANK(AM27,(AM5,AM6,AM7,AM9,AM10,AM11,AM18,AM19,AM12,AM20,AM13,AM23,AM24,AM16,AM25,AM17,AM26,AM27,AM21,AM28,AM29,AM14),1)</f>
        <v>1</v>
      </c>
      <c r="AO27" s="14">
        <f t="shared" si="30"/>
        <v>0.53</v>
      </c>
      <c r="AP27" s="15">
        <f>RANK(AO27,AO23:AO29,0)</f>
        <v>1</v>
      </c>
      <c r="AQ27" s="7">
        <f t="shared" si="33"/>
        <v>6</v>
      </c>
      <c r="AR27" s="15">
        <f>RANK(AQ27,AQ23:AQ29,0)</f>
        <v>1</v>
      </c>
      <c r="AS27" s="25">
        <f t="shared" si="31"/>
        <v>0.17599999999999999</v>
      </c>
      <c r="AT27" s="15">
        <f>RANK(AS27,AS23:AS29,0)</f>
        <v>1</v>
      </c>
      <c r="AU27" s="16">
        <f t="shared" si="32"/>
        <v>3</v>
      </c>
      <c r="AV27" s="17">
        <f>RANK(AU27,AU23:AU29,1)</f>
        <v>1</v>
      </c>
      <c r="AW27" s="125" t="s">
        <v>61</v>
      </c>
    </row>
    <row r="28" spans="1:49" ht="15" customHeight="1" x14ac:dyDescent="0.25">
      <c r="A28" s="130" t="s">
        <v>66</v>
      </c>
      <c r="B28" s="113">
        <v>0.62</v>
      </c>
      <c r="C28" s="67">
        <v>7</v>
      </c>
      <c r="D28" s="68">
        <v>22</v>
      </c>
      <c r="E28" s="4">
        <v>10</v>
      </c>
      <c r="F28" s="69">
        <v>1</v>
      </c>
      <c r="G28" s="70">
        <v>1</v>
      </c>
      <c r="H28" s="39">
        <v>0</v>
      </c>
      <c r="I28" s="69">
        <v>5</v>
      </c>
      <c r="J28" s="70">
        <v>17</v>
      </c>
      <c r="K28" s="4">
        <v>13</v>
      </c>
      <c r="L28" s="4">
        <v>6</v>
      </c>
      <c r="M28" s="4">
        <v>40</v>
      </c>
      <c r="N28" s="32">
        <v>21</v>
      </c>
      <c r="O28" s="50">
        <v>0.64</v>
      </c>
      <c r="P28" s="67">
        <v>2</v>
      </c>
      <c r="Q28" s="68">
        <v>5</v>
      </c>
      <c r="R28" s="4">
        <v>10</v>
      </c>
      <c r="S28" s="69">
        <v>1</v>
      </c>
      <c r="T28" s="70">
        <v>1</v>
      </c>
      <c r="U28" s="39">
        <v>0</v>
      </c>
      <c r="V28" s="69">
        <v>3</v>
      </c>
      <c r="W28" s="70">
        <v>6</v>
      </c>
      <c r="X28" s="4">
        <v>6</v>
      </c>
      <c r="Y28" s="4">
        <v>2</v>
      </c>
      <c r="Z28" s="4">
        <v>12</v>
      </c>
      <c r="AA28" s="32">
        <v>5</v>
      </c>
      <c r="AB28" s="307">
        <f t="shared" si="25"/>
        <v>1.26</v>
      </c>
      <c r="AC28" s="294">
        <f>RANK(AB28,AB23:AB29,0)</f>
        <v>6</v>
      </c>
      <c r="AD28" s="295">
        <f>RANK(AB28,(AB5:AB7,AB9:AB14,AB16:AB21,AB23:AB29),0)</f>
        <v>21</v>
      </c>
      <c r="AE28" s="248">
        <f t="shared" si="26"/>
        <v>20</v>
      </c>
      <c r="AF28" s="296">
        <f>RANK(AE28,AE23:AE29,0)</f>
        <v>1</v>
      </c>
      <c r="AG28" s="297">
        <f>RANK(AE28,(AE5:AE7,AE9:AE14,AE16:AE21,AE23:AE29),0)</f>
        <v>1</v>
      </c>
      <c r="AH28" s="272">
        <f t="shared" si="27"/>
        <v>0</v>
      </c>
      <c r="AI28" s="298">
        <f>RANK(AH28,AH23:AH29,0)</f>
        <v>5</v>
      </c>
      <c r="AJ28" s="299">
        <f>RANK(AH28,(AH5:AH7,AH9:AH14,AH16:AH21,AH23:AH29),0)</f>
        <v>17</v>
      </c>
      <c r="AK28" s="251">
        <f t="shared" si="28"/>
        <v>12</v>
      </c>
      <c r="AL28" s="251">
        <f>RANK(AK28,AK23:AK29,1)</f>
        <v>5</v>
      </c>
      <c r="AM28" s="251">
        <f t="shared" si="29"/>
        <v>39</v>
      </c>
      <c r="AN28" s="252">
        <f>RANK(AM28,(AM5,AM6,AM7,AM9,AM10,AM11,AM18,AM19,AM12,AM20,AM13,AM23,AM24,AM16,AM25,AM17,AM26,AM27,AM21,AM28,AM29,AM14),1)</f>
        <v>20</v>
      </c>
      <c r="AO28" s="3">
        <f t="shared" si="30"/>
        <v>0.504</v>
      </c>
      <c r="AP28" s="4">
        <f>RANK(AO28,AO23:AO29,0)</f>
        <v>6</v>
      </c>
      <c r="AQ28" s="13">
        <f t="shared" si="33"/>
        <v>6</v>
      </c>
      <c r="AR28" s="4">
        <f>RANK(AQ28,AQ23:AQ29,0)</f>
        <v>1</v>
      </c>
      <c r="AS28" s="23">
        <f t="shared" si="31"/>
        <v>0</v>
      </c>
      <c r="AT28" s="4">
        <f>RANK(AS28,AS23:AS29,0)</f>
        <v>4</v>
      </c>
      <c r="AU28" s="8">
        <f t="shared" si="32"/>
        <v>11</v>
      </c>
      <c r="AV28" s="6">
        <f>RANK(AU28,AU23:AU29,1)</f>
        <v>5</v>
      </c>
      <c r="AW28" s="130" t="s">
        <v>66</v>
      </c>
    </row>
    <row r="29" spans="1:49" ht="15" customHeight="1" thickBot="1" x14ac:dyDescent="0.3">
      <c r="A29" s="127" t="s">
        <v>63</v>
      </c>
      <c r="B29" s="113">
        <v>0.65400000000000003</v>
      </c>
      <c r="C29" s="67">
        <v>4</v>
      </c>
      <c r="D29" s="68">
        <v>12</v>
      </c>
      <c r="E29" s="4">
        <v>10</v>
      </c>
      <c r="F29" s="69">
        <v>1</v>
      </c>
      <c r="G29" s="70">
        <v>1</v>
      </c>
      <c r="H29" s="39">
        <v>1E-3</v>
      </c>
      <c r="I29" s="69">
        <v>4</v>
      </c>
      <c r="J29" s="70">
        <v>15</v>
      </c>
      <c r="K29" s="4">
        <v>9</v>
      </c>
      <c r="L29" s="4">
        <v>4</v>
      </c>
      <c r="M29" s="4">
        <v>28</v>
      </c>
      <c r="N29" s="32">
        <v>14</v>
      </c>
      <c r="O29" s="50">
        <v>0.63800000000000001</v>
      </c>
      <c r="P29" s="67">
        <v>4</v>
      </c>
      <c r="Q29" s="68">
        <v>13</v>
      </c>
      <c r="R29" s="4">
        <v>10</v>
      </c>
      <c r="S29" s="69">
        <v>1</v>
      </c>
      <c r="T29" s="70">
        <v>1</v>
      </c>
      <c r="U29" s="39">
        <v>0</v>
      </c>
      <c r="V29" s="69">
        <v>3</v>
      </c>
      <c r="W29" s="70">
        <v>6</v>
      </c>
      <c r="X29" s="4">
        <v>8</v>
      </c>
      <c r="Y29" s="4">
        <v>4</v>
      </c>
      <c r="Z29" s="4">
        <v>20</v>
      </c>
      <c r="AA29" s="32">
        <v>11</v>
      </c>
      <c r="AB29" s="309">
        <f t="shared" si="25"/>
        <v>1.292</v>
      </c>
      <c r="AC29" s="274">
        <f>RANK(AB29,AB23:AB29,0)</f>
        <v>4</v>
      </c>
      <c r="AD29" s="260">
        <f>RANK(AB29,(AB5:AB7,AB9:AB14,AB16:AB21,AB23:AB29),0)</f>
        <v>13</v>
      </c>
      <c r="AE29" s="248">
        <f t="shared" si="26"/>
        <v>20</v>
      </c>
      <c r="AF29" s="278">
        <f>RANK(AE29,AE23:AE29,0)</f>
        <v>1</v>
      </c>
      <c r="AG29" s="276">
        <f>RANK(AE29,(AE5:AE7,AE9:AE14,AE16:AE21,AE23:AE29),0)</f>
        <v>1</v>
      </c>
      <c r="AH29" s="275">
        <f t="shared" si="27"/>
        <v>1E-3</v>
      </c>
      <c r="AI29" s="277">
        <f>RANK(AH29,AH23:AH29,0)</f>
        <v>4</v>
      </c>
      <c r="AJ29" s="279">
        <f>RANK(AH29,(AH5:AH7,AH9:AH14,AH16:AH21,AH23:AH29),0)</f>
        <v>15</v>
      </c>
      <c r="AK29" s="257">
        <f t="shared" si="28"/>
        <v>9</v>
      </c>
      <c r="AL29" s="257">
        <f>RANK(AK29,AK23:AK29,1)</f>
        <v>4</v>
      </c>
      <c r="AM29" s="257">
        <f>SUM(AD29,AG29,AJ29)</f>
        <v>29</v>
      </c>
      <c r="AN29" s="258">
        <f>RANK(AM29,(AM5,AM6,AM7,AM9,AM10,AM11,AM18,AM19,AM12,AM20,AM13,AM23,AM24,AM16,AM25,AM17,AM26,AM27,AM21,AM28,AM29,AM14),1)</f>
        <v>16</v>
      </c>
      <c r="AO29" s="3">
        <f t="shared" si="30"/>
        <v>0.51700000000000002</v>
      </c>
      <c r="AP29" s="4">
        <f>RANK(AO29,AO23:AO29,0)</f>
        <v>4</v>
      </c>
      <c r="AQ29" s="13">
        <f t="shared" si="33"/>
        <v>6</v>
      </c>
      <c r="AR29" s="4">
        <f>RANK(AQ29,AQ23:AQ29,0)</f>
        <v>1</v>
      </c>
      <c r="AS29" s="23">
        <f>AH29*3/10</f>
        <v>0</v>
      </c>
      <c r="AT29" s="4">
        <f>RANK(AS29,AS23:AS29,0)</f>
        <v>4</v>
      </c>
      <c r="AU29" s="8">
        <f t="shared" si="32"/>
        <v>9</v>
      </c>
      <c r="AV29" s="6">
        <f>RANK(AU29,AU23:AU29,1)</f>
        <v>4</v>
      </c>
      <c r="AW29" s="127" t="s">
        <v>63</v>
      </c>
    </row>
    <row r="30" spans="1:49" ht="15" customHeight="1" thickBot="1" x14ac:dyDescent="0.3">
      <c r="A30" s="230" t="s">
        <v>1</v>
      </c>
      <c r="B30" s="375" t="s">
        <v>67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6"/>
      <c r="O30" s="377" t="s">
        <v>67</v>
      </c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6"/>
      <c r="AB30" s="377" t="s">
        <v>67</v>
      </c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5"/>
      <c r="AO30" s="375"/>
      <c r="AP30" s="375"/>
      <c r="AQ30" s="375"/>
      <c r="AR30" s="375"/>
      <c r="AS30" s="375"/>
      <c r="AT30" s="375"/>
      <c r="AU30" s="375"/>
      <c r="AV30" s="376"/>
      <c r="AW30" s="230" t="s">
        <v>1</v>
      </c>
    </row>
    <row r="31" spans="1:49" x14ac:dyDescent="0.25">
      <c r="AI31" s="131" t="s">
        <v>0</v>
      </c>
    </row>
  </sheetData>
  <mergeCells count="8">
    <mergeCell ref="A1:J1"/>
    <mergeCell ref="B2:N2"/>
    <mergeCell ref="B30:N30"/>
    <mergeCell ref="O30:AA30"/>
    <mergeCell ref="AB30:AV30"/>
    <mergeCell ref="O2:AA2"/>
    <mergeCell ref="AB2:AN2"/>
    <mergeCell ref="AO2:AV2"/>
  </mergeCells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W30"/>
  <sheetViews>
    <sheetView topLeftCell="BV1" zoomScale="90" zoomScaleNormal="90" workbookViewId="0">
      <selection activeCell="CR16" sqref="A1:CW30"/>
    </sheetView>
  </sheetViews>
  <sheetFormatPr defaultRowHeight="15" x14ac:dyDescent="0.25"/>
  <cols>
    <col min="1" max="1" width="27.7109375" customWidth="1"/>
    <col min="2" max="100" width="10.28515625" customWidth="1"/>
    <col min="101" max="101" width="27.28515625" customWidth="1"/>
  </cols>
  <sheetData>
    <row r="1" spans="1:101" ht="39.75" customHeight="1" thickBot="1" x14ac:dyDescent="0.3">
      <c r="A1" s="374" t="s">
        <v>105</v>
      </c>
      <c r="B1" s="374"/>
      <c r="C1" s="374"/>
      <c r="D1" s="374"/>
      <c r="E1" s="374"/>
      <c r="F1" s="374"/>
      <c r="G1" s="374"/>
      <c r="H1" s="374"/>
      <c r="I1" s="374"/>
      <c r="J1" s="374"/>
      <c r="K1" s="118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</row>
    <row r="2" spans="1:101" ht="36" customHeight="1" thickBot="1" x14ac:dyDescent="0.3">
      <c r="A2" s="120" t="s">
        <v>89</v>
      </c>
      <c r="B2" s="372" t="s">
        <v>20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3"/>
      <c r="O2" s="371" t="s">
        <v>21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3"/>
      <c r="AB2" s="371" t="s">
        <v>22</v>
      </c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3"/>
      <c r="AO2" s="371" t="s">
        <v>23</v>
      </c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3"/>
      <c r="BB2" s="371" t="s">
        <v>24</v>
      </c>
      <c r="BC2" s="372"/>
      <c r="BD2" s="372"/>
      <c r="BE2" s="372"/>
      <c r="BF2" s="372"/>
      <c r="BG2" s="372"/>
      <c r="BH2" s="372"/>
      <c r="BI2" s="372"/>
      <c r="BJ2" s="372"/>
      <c r="BK2" s="372"/>
      <c r="BL2" s="372"/>
      <c r="BM2" s="372"/>
      <c r="BN2" s="373"/>
      <c r="BO2" s="371" t="s">
        <v>25</v>
      </c>
      <c r="BP2" s="372"/>
      <c r="BQ2" s="372"/>
      <c r="BR2" s="372"/>
      <c r="BS2" s="372"/>
      <c r="BT2" s="372"/>
      <c r="BU2" s="372"/>
      <c r="BV2" s="372"/>
      <c r="BW2" s="372"/>
      <c r="BX2" s="372"/>
      <c r="BY2" s="372"/>
      <c r="BZ2" s="372"/>
      <c r="CA2" s="373"/>
      <c r="CB2" s="371" t="s">
        <v>128</v>
      </c>
      <c r="CC2" s="372"/>
      <c r="CD2" s="372"/>
      <c r="CE2" s="372"/>
      <c r="CF2" s="372"/>
      <c r="CG2" s="372"/>
      <c r="CH2" s="372"/>
      <c r="CI2" s="372"/>
      <c r="CJ2" s="372"/>
      <c r="CK2" s="372"/>
      <c r="CL2" s="372"/>
      <c r="CM2" s="372"/>
      <c r="CN2" s="373"/>
      <c r="CO2" s="371" t="s">
        <v>147</v>
      </c>
      <c r="CP2" s="372"/>
      <c r="CQ2" s="372"/>
      <c r="CR2" s="372"/>
      <c r="CS2" s="372"/>
      <c r="CT2" s="372"/>
      <c r="CU2" s="372"/>
      <c r="CV2" s="373"/>
      <c r="CW2" s="120" t="s">
        <v>89</v>
      </c>
    </row>
    <row r="3" spans="1:101" ht="121.5" customHeight="1" thickBot="1" x14ac:dyDescent="0.3">
      <c r="A3" s="2" t="s">
        <v>71</v>
      </c>
      <c r="B3" s="344" t="s">
        <v>115</v>
      </c>
      <c r="C3" s="345" t="s">
        <v>116</v>
      </c>
      <c r="D3" s="345" t="s">
        <v>117</v>
      </c>
      <c r="E3" s="345" t="s">
        <v>138</v>
      </c>
      <c r="F3" s="345" t="s">
        <v>116</v>
      </c>
      <c r="G3" s="345" t="s">
        <v>117</v>
      </c>
      <c r="H3" s="345" t="s">
        <v>139</v>
      </c>
      <c r="I3" s="345" t="s">
        <v>116</v>
      </c>
      <c r="J3" s="345" t="s">
        <v>117</v>
      </c>
      <c r="K3" s="346" t="s">
        <v>118</v>
      </c>
      <c r="L3" s="347" t="s">
        <v>119</v>
      </c>
      <c r="M3" s="346" t="s">
        <v>120</v>
      </c>
      <c r="N3" s="348" t="s">
        <v>121</v>
      </c>
      <c r="O3" s="344" t="s">
        <v>115</v>
      </c>
      <c r="P3" s="345" t="s">
        <v>116</v>
      </c>
      <c r="Q3" s="345" t="s">
        <v>117</v>
      </c>
      <c r="R3" s="345" t="s">
        <v>138</v>
      </c>
      <c r="S3" s="345" t="s">
        <v>116</v>
      </c>
      <c r="T3" s="345" t="s">
        <v>117</v>
      </c>
      <c r="U3" s="345" t="s">
        <v>139</v>
      </c>
      <c r="V3" s="345" t="s">
        <v>116</v>
      </c>
      <c r="W3" s="345" t="s">
        <v>117</v>
      </c>
      <c r="X3" s="346" t="s">
        <v>118</v>
      </c>
      <c r="Y3" s="347" t="s">
        <v>119</v>
      </c>
      <c r="Z3" s="346" t="s">
        <v>120</v>
      </c>
      <c r="AA3" s="348" t="s">
        <v>121</v>
      </c>
      <c r="AB3" s="344" t="s">
        <v>115</v>
      </c>
      <c r="AC3" s="345" t="s">
        <v>116</v>
      </c>
      <c r="AD3" s="345" t="s">
        <v>117</v>
      </c>
      <c r="AE3" s="345" t="s">
        <v>138</v>
      </c>
      <c r="AF3" s="345" t="s">
        <v>116</v>
      </c>
      <c r="AG3" s="345" t="s">
        <v>117</v>
      </c>
      <c r="AH3" s="345" t="s">
        <v>139</v>
      </c>
      <c r="AI3" s="345" t="s">
        <v>116</v>
      </c>
      <c r="AJ3" s="345" t="s">
        <v>117</v>
      </c>
      <c r="AK3" s="346" t="s">
        <v>118</v>
      </c>
      <c r="AL3" s="347" t="s">
        <v>119</v>
      </c>
      <c r="AM3" s="346" t="s">
        <v>120</v>
      </c>
      <c r="AN3" s="348" t="s">
        <v>121</v>
      </c>
      <c r="AO3" s="344" t="s">
        <v>115</v>
      </c>
      <c r="AP3" s="345" t="s">
        <v>116</v>
      </c>
      <c r="AQ3" s="345" t="s">
        <v>117</v>
      </c>
      <c r="AR3" s="345" t="s">
        <v>138</v>
      </c>
      <c r="AS3" s="345" t="s">
        <v>116</v>
      </c>
      <c r="AT3" s="345" t="s">
        <v>117</v>
      </c>
      <c r="AU3" s="345" t="s">
        <v>139</v>
      </c>
      <c r="AV3" s="345" t="s">
        <v>116</v>
      </c>
      <c r="AW3" s="345" t="s">
        <v>117</v>
      </c>
      <c r="AX3" s="346" t="s">
        <v>118</v>
      </c>
      <c r="AY3" s="347" t="s">
        <v>119</v>
      </c>
      <c r="AZ3" s="346" t="s">
        <v>120</v>
      </c>
      <c r="BA3" s="348" t="s">
        <v>121</v>
      </c>
      <c r="BB3" s="344" t="s">
        <v>115</v>
      </c>
      <c r="BC3" s="345" t="s">
        <v>116</v>
      </c>
      <c r="BD3" s="345" t="s">
        <v>117</v>
      </c>
      <c r="BE3" s="345" t="s">
        <v>138</v>
      </c>
      <c r="BF3" s="345" t="s">
        <v>116</v>
      </c>
      <c r="BG3" s="345" t="s">
        <v>117</v>
      </c>
      <c r="BH3" s="345" t="s">
        <v>139</v>
      </c>
      <c r="BI3" s="345" t="s">
        <v>116</v>
      </c>
      <c r="BJ3" s="345" t="s">
        <v>117</v>
      </c>
      <c r="BK3" s="346" t="s">
        <v>118</v>
      </c>
      <c r="BL3" s="347" t="s">
        <v>119</v>
      </c>
      <c r="BM3" s="346" t="s">
        <v>120</v>
      </c>
      <c r="BN3" s="348" t="s">
        <v>121</v>
      </c>
      <c r="BO3" s="344" t="s">
        <v>115</v>
      </c>
      <c r="BP3" s="345" t="s">
        <v>116</v>
      </c>
      <c r="BQ3" s="345" t="s">
        <v>117</v>
      </c>
      <c r="BR3" s="345" t="s">
        <v>138</v>
      </c>
      <c r="BS3" s="345" t="s">
        <v>116</v>
      </c>
      <c r="BT3" s="345" t="s">
        <v>117</v>
      </c>
      <c r="BU3" s="345" t="s">
        <v>139</v>
      </c>
      <c r="BV3" s="345" t="s">
        <v>116</v>
      </c>
      <c r="BW3" s="345" t="s">
        <v>117</v>
      </c>
      <c r="BX3" s="346" t="s">
        <v>118</v>
      </c>
      <c r="BY3" s="347" t="s">
        <v>119</v>
      </c>
      <c r="BZ3" s="346" t="s">
        <v>120</v>
      </c>
      <c r="CA3" s="348" t="s">
        <v>121</v>
      </c>
      <c r="CB3" s="339" t="s">
        <v>113</v>
      </c>
      <c r="CC3" s="345" t="s">
        <v>116</v>
      </c>
      <c r="CD3" s="345" t="s">
        <v>117</v>
      </c>
      <c r="CE3" s="341" t="s">
        <v>140</v>
      </c>
      <c r="CF3" s="345" t="s">
        <v>116</v>
      </c>
      <c r="CG3" s="345" t="s">
        <v>117</v>
      </c>
      <c r="CH3" s="341" t="s">
        <v>141</v>
      </c>
      <c r="CI3" s="345" t="s">
        <v>116</v>
      </c>
      <c r="CJ3" s="345" t="s">
        <v>117</v>
      </c>
      <c r="CK3" s="346" t="s">
        <v>118</v>
      </c>
      <c r="CL3" s="347" t="s">
        <v>129</v>
      </c>
      <c r="CM3" s="346" t="s">
        <v>120</v>
      </c>
      <c r="CN3" s="348" t="s">
        <v>130</v>
      </c>
      <c r="CO3" s="339" t="s">
        <v>113</v>
      </c>
      <c r="CP3" s="340" t="s">
        <v>99</v>
      </c>
      <c r="CQ3" s="341" t="s">
        <v>140</v>
      </c>
      <c r="CR3" s="340" t="s">
        <v>110</v>
      </c>
      <c r="CS3" s="341" t="s">
        <v>141</v>
      </c>
      <c r="CT3" s="340" t="s">
        <v>111</v>
      </c>
      <c r="CU3" s="340" t="s">
        <v>109</v>
      </c>
      <c r="CV3" s="342" t="s">
        <v>112</v>
      </c>
      <c r="CW3" s="2" t="s">
        <v>71</v>
      </c>
    </row>
    <row r="4" spans="1:101" ht="14.25" customHeight="1" thickBot="1" x14ac:dyDescent="0.3">
      <c r="A4" s="229" t="s">
        <v>46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  <c r="O4" s="222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2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4"/>
      <c r="AO4" s="222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4"/>
      <c r="BB4" s="222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4"/>
      <c r="BO4" s="222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4"/>
      <c r="CB4" s="222"/>
      <c r="CC4" s="223"/>
      <c r="CD4" s="223"/>
      <c r="CE4" s="223"/>
      <c r="CF4" s="223"/>
      <c r="CG4" s="223"/>
      <c r="CH4" s="223"/>
      <c r="CI4" s="223"/>
      <c r="CJ4" s="223"/>
      <c r="CK4" s="223"/>
      <c r="CL4" s="223"/>
      <c r="CM4" s="223"/>
      <c r="CN4" s="223"/>
      <c r="CO4" s="225" t="s">
        <v>64</v>
      </c>
      <c r="CP4" s="226"/>
      <c r="CQ4" s="227" t="s">
        <v>65</v>
      </c>
      <c r="CR4" s="226"/>
      <c r="CS4" s="227" t="s">
        <v>65</v>
      </c>
      <c r="CT4" s="226"/>
      <c r="CU4" s="228"/>
      <c r="CV4" s="228"/>
      <c r="CW4" s="229" t="s">
        <v>46</v>
      </c>
    </row>
    <row r="5" spans="1:101" ht="14.25" customHeight="1" x14ac:dyDescent="0.25">
      <c r="A5" s="122" t="s">
        <v>47</v>
      </c>
      <c r="B5" s="108">
        <v>0.65300000000000002</v>
      </c>
      <c r="C5" s="4">
        <v>1</v>
      </c>
      <c r="D5" s="4">
        <v>2</v>
      </c>
      <c r="E5" s="4">
        <v>10</v>
      </c>
      <c r="F5" s="4">
        <v>1</v>
      </c>
      <c r="G5" s="4">
        <v>1</v>
      </c>
      <c r="H5" s="39">
        <v>17.545000000000002</v>
      </c>
      <c r="I5" s="4">
        <v>1</v>
      </c>
      <c r="J5" s="4">
        <v>1</v>
      </c>
      <c r="K5" s="4">
        <v>3</v>
      </c>
      <c r="L5" s="4">
        <v>1</v>
      </c>
      <c r="M5" s="4">
        <v>4</v>
      </c>
      <c r="N5" s="32">
        <v>1</v>
      </c>
      <c r="O5" s="39">
        <v>0.58799999999999997</v>
      </c>
      <c r="P5" s="4">
        <v>1</v>
      </c>
      <c r="Q5" s="4">
        <v>3</v>
      </c>
      <c r="R5" s="4">
        <v>10</v>
      </c>
      <c r="S5" s="4">
        <v>1</v>
      </c>
      <c r="T5" s="4">
        <v>1</v>
      </c>
      <c r="U5" s="39">
        <v>-1.143</v>
      </c>
      <c r="V5" s="4">
        <v>3</v>
      </c>
      <c r="W5" s="4">
        <v>22</v>
      </c>
      <c r="X5" s="4">
        <v>5</v>
      </c>
      <c r="Y5" s="4">
        <v>2</v>
      </c>
      <c r="Z5" s="4">
        <v>26</v>
      </c>
      <c r="AA5" s="32">
        <v>17</v>
      </c>
      <c r="AB5" s="39">
        <v>0.64400000000000002</v>
      </c>
      <c r="AC5" s="4">
        <v>2</v>
      </c>
      <c r="AD5" s="4">
        <v>5</v>
      </c>
      <c r="AE5" s="4">
        <v>10</v>
      </c>
      <c r="AF5" s="4">
        <v>1</v>
      </c>
      <c r="AG5" s="4">
        <v>1</v>
      </c>
      <c r="AH5" s="39">
        <v>14.706</v>
      </c>
      <c r="AI5" s="4">
        <v>1</v>
      </c>
      <c r="AJ5" s="4">
        <v>1</v>
      </c>
      <c r="AK5" s="4">
        <v>4</v>
      </c>
      <c r="AL5" s="4">
        <v>1</v>
      </c>
      <c r="AM5" s="4">
        <v>7</v>
      </c>
      <c r="AN5" s="32">
        <v>2</v>
      </c>
      <c r="AO5" s="86">
        <v>0.61799999999999999</v>
      </c>
      <c r="AP5" s="4">
        <v>3</v>
      </c>
      <c r="AQ5" s="4">
        <v>10</v>
      </c>
      <c r="AR5" s="4">
        <v>10</v>
      </c>
      <c r="AS5" s="4">
        <v>1</v>
      </c>
      <c r="AT5" s="4">
        <v>1</v>
      </c>
      <c r="AU5" s="39">
        <v>3</v>
      </c>
      <c r="AV5" s="4">
        <v>1</v>
      </c>
      <c r="AW5" s="4">
        <v>1</v>
      </c>
      <c r="AX5" s="4">
        <v>5</v>
      </c>
      <c r="AY5" s="4">
        <v>1</v>
      </c>
      <c r="AZ5" s="4">
        <v>12</v>
      </c>
      <c r="BA5" s="32">
        <v>1</v>
      </c>
      <c r="BB5" s="39">
        <v>-0.45900000000000002</v>
      </c>
      <c r="BC5" s="4">
        <v>3</v>
      </c>
      <c r="BD5" s="4">
        <v>22</v>
      </c>
      <c r="BE5" s="4">
        <v>8</v>
      </c>
      <c r="BF5" s="4">
        <v>3</v>
      </c>
      <c r="BG5" s="4">
        <v>22</v>
      </c>
      <c r="BH5" s="39">
        <v>0.40400000000000003</v>
      </c>
      <c r="BI5" s="4">
        <v>1</v>
      </c>
      <c r="BJ5" s="4">
        <v>1</v>
      </c>
      <c r="BK5" s="4">
        <v>7</v>
      </c>
      <c r="BL5" s="4">
        <v>3</v>
      </c>
      <c r="BM5" s="4">
        <v>45</v>
      </c>
      <c r="BN5" s="32">
        <v>22</v>
      </c>
      <c r="BO5" s="39">
        <v>-0.52900000000000003</v>
      </c>
      <c r="BP5" s="4">
        <v>3</v>
      </c>
      <c r="BQ5" s="4">
        <v>22</v>
      </c>
      <c r="BR5" s="4">
        <v>7</v>
      </c>
      <c r="BS5" s="4">
        <v>3</v>
      </c>
      <c r="BT5" s="4">
        <v>22</v>
      </c>
      <c r="BU5" s="39">
        <v>-1.82</v>
      </c>
      <c r="BV5" s="4">
        <v>3</v>
      </c>
      <c r="BW5" s="4">
        <v>22</v>
      </c>
      <c r="BX5" s="4">
        <v>9</v>
      </c>
      <c r="BY5" s="4">
        <v>3</v>
      </c>
      <c r="BZ5" s="4">
        <v>66</v>
      </c>
      <c r="CA5" s="32">
        <v>22</v>
      </c>
      <c r="CB5" s="307">
        <f>SUM(B5,O5,AB5,AO5,BB5,BO5)</f>
        <v>1.5149999999999999</v>
      </c>
      <c r="CC5" s="247">
        <f>RANK(CB5,CB5:CB7,0)</f>
        <v>3</v>
      </c>
      <c r="CD5" s="247">
        <f>RANK(CB5,(CB5:CB7,CB9:CB14,CB16:CB21,CB23:CB29),0)</f>
        <v>21</v>
      </c>
      <c r="CE5" s="248">
        <f>SUM(E5,R5,AE5,AR5,BE5,BR5)</f>
        <v>55</v>
      </c>
      <c r="CF5" s="248">
        <f>RANK(CE5,CE5:CE7,0)</f>
        <v>3</v>
      </c>
      <c r="CG5" s="248">
        <f>RANK(CE5,(CE5:CE7,CE9:CE14,CE16:CE21,CE23:CE29),0)</f>
        <v>19</v>
      </c>
      <c r="CH5" s="249">
        <f>SUM(H5,U5,AH5,AU5,BH5,BU5)</f>
        <v>32.692</v>
      </c>
      <c r="CI5" s="250">
        <f>RANK(CH5,CH5:CH7,0)</f>
        <v>1</v>
      </c>
      <c r="CJ5" s="250">
        <f>RANK(CH5,(CH5:CH7,CH9:CH14,CH16:CH21,CH23:CH29),0)</f>
        <v>1</v>
      </c>
      <c r="CK5" s="251">
        <f>SUM(CC5,CF5,CI5)</f>
        <v>7</v>
      </c>
      <c r="CL5" s="251">
        <f>RANK(CK5,CK5:CK7,1)</f>
        <v>2</v>
      </c>
      <c r="CM5" s="251">
        <f>SUM(CD5,CG5,CJ5)</f>
        <v>41</v>
      </c>
      <c r="CN5" s="252">
        <f>RANK(CM5,(CM5,CM6,CM7,CM9,CM10,CM11,CM18,CM19,CM12,CM20,CM13,CM23,CM24,CM16,CM25,CM17,CM26,CM27,CM21,CM28,CM29,CM14),1)</f>
        <v>16</v>
      </c>
      <c r="CO5" s="3">
        <f>CB5*4/10</f>
        <v>0.60599999999999998</v>
      </c>
      <c r="CP5" s="4">
        <f>RANK(CO5,CO5:CO7,0)</f>
        <v>3</v>
      </c>
      <c r="CQ5" s="13">
        <f>CE5*3/10</f>
        <v>16.5</v>
      </c>
      <c r="CR5" s="4">
        <f>RANK(CQ5,CQ5:CQ7,0)</f>
        <v>3</v>
      </c>
      <c r="CS5" s="24">
        <f>CH5*3/10</f>
        <v>9.8079999999999998</v>
      </c>
      <c r="CT5" s="4">
        <f>RANK(CS5,CS5:CS7,0)</f>
        <v>1</v>
      </c>
      <c r="CU5" s="4">
        <f>SUM(CP5,CR5,CT5)</f>
        <v>7</v>
      </c>
      <c r="CV5" s="6">
        <f>RANK(CU5,CU5:CU7,1)</f>
        <v>2</v>
      </c>
      <c r="CW5" s="122" t="s">
        <v>47</v>
      </c>
    </row>
    <row r="6" spans="1:101" ht="14.25" customHeight="1" x14ac:dyDescent="0.25">
      <c r="A6" s="123" t="s">
        <v>48</v>
      </c>
      <c r="B6" s="109">
        <v>0.629</v>
      </c>
      <c r="C6" s="4">
        <v>3</v>
      </c>
      <c r="D6" s="4">
        <v>11</v>
      </c>
      <c r="E6" s="4">
        <v>10</v>
      </c>
      <c r="F6" s="4">
        <v>1</v>
      </c>
      <c r="G6" s="4">
        <v>1</v>
      </c>
      <c r="H6" s="40">
        <v>0.93100000000000005</v>
      </c>
      <c r="I6" s="4">
        <v>3</v>
      </c>
      <c r="J6" s="4">
        <v>15</v>
      </c>
      <c r="K6" s="4">
        <v>7</v>
      </c>
      <c r="L6" s="4">
        <v>3</v>
      </c>
      <c r="M6" s="4">
        <v>27</v>
      </c>
      <c r="N6" s="32">
        <v>13</v>
      </c>
      <c r="O6" s="40">
        <v>0.54600000000000004</v>
      </c>
      <c r="P6" s="4">
        <v>3</v>
      </c>
      <c r="Q6" s="4">
        <v>11</v>
      </c>
      <c r="R6" s="4">
        <v>10</v>
      </c>
      <c r="S6" s="4">
        <v>1</v>
      </c>
      <c r="T6" s="4">
        <v>1</v>
      </c>
      <c r="U6" s="40">
        <v>0</v>
      </c>
      <c r="V6" s="4">
        <v>1</v>
      </c>
      <c r="W6" s="4">
        <v>6</v>
      </c>
      <c r="X6" s="4">
        <v>5</v>
      </c>
      <c r="Y6" s="4">
        <v>2</v>
      </c>
      <c r="Z6" s="4">
        <v>18</v>
      </c>
      <c r="AA6" s="32">
        <v>9</v>
      </c>
      <c r="AB6" s="40">
        <v>0.76600000000000001</v>
      </c>
      <c r="AC6" s="4">
        <v>1</v>
      </c>
      <c r="AD6" s="4">
        <v>1</v>
      </c>
      <c r="AE6" s="4">
        <v>10</v>
      </c>
      <c r="AF6" s="4">
        <v>1</v>
      </c>
      <c r="AG6" s="4">
        <v>1</v>
      </c>
      <c r="AH6" s="40">
        <v>9.2899999999999991</v>
      </c>
      <c r="AI6" s="4">
        <v>2</v>
      </c>
      <c r="AJ6" s="4">
        <v>4</v>
      </c>
      <c r="AK6" s="4">
        <v>4</v>
      </c>
      <c r="AL6" s="4">
        <v>1</v>
      </c>
      <c r="AM6" s="4">
        <v>6</v>
      </c>
      <c r="AN6" s="32">
        <v>1</v>
      </c>
      <c r="AO6" s="87">
        <v>0.68799999999999994</v>
      </c>
      <c r="AP6" s="4">
        <v>1</v>
      </c>
      <c r="AQ6" s="4">
        <v>5</v>
      </c>
      <c r="AR6" s="4">
        <v>10</v>
      </c>
      <c r="AS6" s="4">
        <v>1</v>
      </c>
      <c r="AT6" s="4">
        <v>1</v>
      </c>
      <c r="AU6" s="40">
        <v>0.75800000000000001</v>
      </c>
      <c r="AV6" s="4">
        <v>3</v>
      </c>
      <c r="AW6" s="4">
        <v>8</v>
      </c>
      <c r="AX6" s="4">
        <v>5</v>
      </c>
      <c r="AY6" s="4">
        <v>1</v>
      </c>
      <c r="AZ6" s="4">
        <v>14</v>
      </c>
      <c r="BA6" s="32">
        <v>3</v>
      </c>
      <c r="BB6" s="40">
        <v>0</v>
      </c>
      <c r="BC6" s="4">
        <v>1</v>
      </c>
      <c r="BD6" s="4">
        <v>1</v>
      </c>
      <c r="BE6" s="4">
        <v>10</v>
      </c>
      <c r="BF6" s="4">
        <v>1</v>
      </c>
      <c r="BG6" s="4">
        <v>1</v>
      </c>
      <c r="BH6" s="40">
        <v>0</v>
      </c>
      <c r="BI6" s="4">
        <v>2</v>
      </c>
      <c r="BJ6" s="4">
        <v>2</v>
      </c>
      <c r="BK6" s="4">
        <v>4</v>
      </c>
      <c r="BL6" s="4">
        <v>1</v>
      </c>
      <c r="BM6" s="4">
        <v>4</v>
      </c>
      <c r="BN6" s="32">
        <v>1</v>
      </c>
      <c r="BO6" s="40">
        <v>0</v>
      </c>
      <c r="BP6" s="4">
        <v>1</v>
      </c>
      <c r="BQ6" s="4">
        <v>1</v>
      </c>
      <c r="BR6" s="4">
        <v>10</v>
      </c>
      <c r="BS6" s="4">
        <v>1</v>
      </c>
      <c r="BT6" s="4">
        <v>1</v>
      </c>
      <c r="BU6" s="40">
        <v>0</v>
      </c>
      <c r="BV6" s="4">
        <v>2</v>
      </c>
      <c r="BW6" s="4">
        <v>3</v>
      </c>
      <c r="BX6" s="4">
        <v>4</v>
      </c>
      <c r="BY6" s="4">
        <v>1</v>
      </c>
      <c r="BZ6" s="4">
        <v>5</v>
      </c>
      <c r="CA6" s="32">
        <v>1</v>
      </c>
      <c r="CB6" s="307">
        <f t="shared" ref="CB6:CB7" si="0">SUM(B6,O6,AB6,AO6,BB6,BO6)</f>
        <v>2.629</v>
      </c>
      <c r="CC6" s="247">
        <f>RANK(CB6,CB5:CB7,0)</f>
        <v>1</v>
      </c>
      <c r="CD6" s="247">
        <f>RANK(CB6,(CB5:CB7,CB9:CB14,CB16:CB21,CB23:CB29),0)</f>
        <v>1</v>
      </c>
      <c r="CE6" s="248">
        <f t="shared" ref="CE6:CE7" si="1">SUM(E6,R6,AE6,AR6,BE6,BR6)</f>
        <v>60</v>
      </c>
      <c r="CF6" s="248">
        <f>RANK(CE6,CE5:CE7,0)</f>
        <v>1</v>
      </c>
      <c r="CG6" s="248">
        <f>RANK(CE6,(CE5:CE7,CE9:CE14,CE16:CE21,CE23:CE29),0)</f>
        <v>1</v>
      </c>
      <c r="CH6" s="249">
        <f t="shared" ref="CH6:CH7" si="2">SUM(H6,U6,AH6,AU6,BH6,BU6)</f>
        <v>10.978999999999999</v>
      </c>
      <c r="CI6" s="250">
        <f>RANK(CH6,CH5:CH7,0)</f>
        <v>2</v>
      </c>
      <c r="CJ6" s="250">
        <f>RANK(CH6,(CH5:CH7,CH9:CH14,CH16:CH21,CH23:CH29),0)</f>
        <v>7</v>
      </c>
      <c r="CK6" s="251">
        <f>SUM(CC6,CF6,CI6)</f>
        <v>4</v>
      </c>
      <c r="CL6" s="251">
        <f>RANK(CK6,CK5:CK7,1)</f>
        <v>1</v>
      </c>
      <c r="CM6" s="251">
        <f>SUM(CD6,CG6,CJ6)</f>
        <v>9</v>
      </c>
      <c r="CN6" s="252">
        <f>RANK(CM6,(CM5,CM6,CM7,CM9,CM10,CM11,CM18,CM19,CM12,CM20,CM13,CM23,CM24,CM16,CM25,CM17,CM26,CM27,CM21,CM28,CM29,CM14),1)</f>
        <v>1</v>
      </c>
      <c r="CO6" s="3">
        <f t="shared" ref="CO6:CO7" si="3">CB6*4/10</f>
        <v>1.052</v>
      </c>
      <c r="CP6" s="4">
        <f>RANK(CO6,CO5:CO7,0)</f>
        <v>1</v>
      </c>
      <c r="CQ6" s="13">
        <f t="shared" ref="CQ6:CQ7" si="4">CE6*3/10</f>
        <v>18</v>
      </c>
      <c r="CR6" s="4">
        <f>RANK(CQ6,CQ5:CQ7,0)</f>
        <v>1</v>
      </c>
      <c r="CS6" s="25">
        <f t="shared" ref="CS6:CS7" si="5">CH6*3/10</f>
        <v>3.294</v>
      </c>
      <c r="CT6" s="4">
        <f>RANK(CS6,CS5:CS7,0)</f>
        <v>2</v>
      </c>
      <c r="CU6" s="8">
        <f t="shared" ref="CU6:CU7" si="6">SUM(CP6,CR6,CT6)</f>
        <v>4</v>
      </c>
      <c r="CV6" s="6">
        <f>RANK(CU6,CU5:CU7,1)</f>
        <v>1</v>
      </c>
      <c r="CW6" s="123" t="s">
        <v>48</v>
      </c>
    </row>
    <row r="7" spans="1:101" ht="14.25" customHeight="1" thickBot="1" x14ac:dyDescent="0.3">
      <c r="A7" s="124" t="s">
        <v>49</v>
      </c>
      <c r="B7" s="110">
        <v>0.63200000000000001</v>
      </c>
      <c r="C7" s="10">
        <v>2</v>
      </c>
      <c r="D7" s="4">
        <v>8</v>
      </c>
      <c r="E7" s="4">
        <v>10</v>
      </c>
      <c r="F7" s="10">
        <v>1</v>
      </c>
      <c r="G7" s="4">
        <v>1</v>
      </c>
      <c r="H7" s="41">
        <v>3.75</v>
      </c>
      <c r="I7" s="10">
        <v>2</v>
      </c>
      <c r="J7" s="4">
        <v>10</v>
      </c>
      <c r="K7" s="4">
        <v>5</v>
      </c>
      <c r="L7" s="10">
        <v>2</v>
      </c>
      <c r="M7" s="4">
        <v>19</v>
      </c>
      <c r="N7" s="33">
        <v>9</v>
      </c>
      <c r="O7" s="41">
        <v>0.56499999999999995</v>
      </c>
      <c r="P7" s="10">
        <v>2</v>
      </c>
      <c r="Q7" s="4">
        <v>8</v>
      </c>
      <c r="R7" s="4">
        <v>10</v>
      </c>
      <c r="S7" s="10">
        <v>1</v>
      </c>
      <c r="T7" s="4">
        <v>1</v>
      </c>
      <c r="U7" s="41">
        <v>0</v>
      </c>
      <c r="V7" s="10">
        <v>1</v>
      </c>
      <c r="W7" s="4">
        <v>6</v>
      </c>
      <c r="X7" s="4">
        <v>4</v>
      </c>
      <c r="Y7" s="10">
        <v>1</v>
      </c>
      <c r="Z7" s="4">
        <v>15</v>
      </c>
      <c r="AA7" s="33">
        <v>7</v>
      </c>
      <c r="AB7" s="41">
        <v>0.57999999999999996</v>
      </c>
      <c r="AC7" s="10">
        <v>3</v>
      </c>
      <c r="AD7" s="4">
        <v>10</v>
      </c>
      <c r="AE7" s="4">
        <v>9</v>
      </c>
      <c r="AF7" s="10">
        <v>3</v>
      </c>
      <c r="AG7" s="4">
        <v>10</v>
      </c>
      <c r="AH7" s="41">
        <v>0</v>
      </c>
      <c r="AI7" s="10">
        <v>3</v>
      </c>
      <c r="AJ7" s="4">
        <v>16</v>
      </c>
      <c r="AK7" s="4">
        <v>9</v>
      </c>
      <c r="AL7" s="10">
        <v>3</v>
      </c>
      <c r="AM7" s="4">
        <v>36</v>
      </c>
      <c r="AN7" s="33">
        <v>12</v>
      </c>
      <c r="AO7" s="88">
        <v>0.65900000000000003</v>
      </c>
      <c r="AP7" s="10">
        <v>2</v>
      </c>
      <c r="AQ7" s="4">
        <v>7</v>
      </c>
      <c r="AR7" s="4">
        <v>10</v>
      </c>
      <c r="AS7" s="10">
        <v>1</v>
      </c>
      <c r="AT7" s="4">
        <v>1</v>
      </c>
      <c r="AU7" s="41">
        <v>1.141</v>
      </c>
      <c r="AV7" s="10">
        <v>2</v>
      </c>
      <c r="AW7" s="4">
        <v>4</v>
      </c>
      <c r="AX7" s="4">
        <v>5</v>
      </c>
      <c r="AY7" s="10">
        <v>1</v>
      </c>
      <c r="AZ7" s="4">
        <v>12</v>
      </c>
      <c r="BA7" s="33">
        <v>1</v>
      </c>
      <c r="BB7" s="41">
        <v>-0.26700000000000002</v>
      </c>
      <c r="BC7" s="10">
        <v>2</v>
      </c>
      <c r="BD7" s="4">
        <v>21</v>
      </c>
      <c r="BE7" s="4">
        <v>10</v>
      </c>
      <c r="BF7" s="10">
        <v>1</v>
      </c>
      <c r="BG7" s="4">
        <v>1</v>
      </c>
      <c r="BH7" s="41">
        <v>0</v>
      </c>
      <c r="BI7" s="10">
        <v>2</v>
      </c>
      <c r="BJ7" s="4">
        <v>2</v>
      </c>
      <c r="BK7" s="4">
        <v>5</v>
      </c>
      <c r="BL7" s="10">
        <v>2</v>
      </c>
      <c r="BM7" s="4">
        <v>24</v>
      </c>
      <c r="BN7" s="33">
        <v>21</v>
      </c>
      <c r="BO7" s="41">
        <v>-0.50600000000000001</v>
      </c>
      <c r="BP7" s="10">
        <v>2</v>
      </c>
      <c r="BQ7" s="4">
        <v>21</v>
      </c>
      <c r="BR7" s="4">
        <v>8</v>
      </c>
      <c r="BS7" s="10">
        <v>2</v>
      </c>
      <c r="BT7" s="4">
        <v>21</v>
      </c>
      <c r="BU7" s="41">
        <v>2.7E-2</v>
      </c>
      <c r="BV7" s="10">
        <v>1</v>
      </c>
      <c r="BW7" s="4">
        <v>2</v>
      </c>
      <c r="BX7" s="4">
        <v>5</v>
      </c>
      <c r="BY7" s="10">
        <v>2</v>
      </c>
      <c r="BZ7" s="4">
        <v>44</v>
      </c>
      <c r="CA7" s="33">
        <v>21</v>
      </c>
      <c r="CB7" s="309">
        <f t="shared" si="0"/>
        <v>1.663</v>
      </c>
      <c r="CC7" s="253">
        <f>RANK(CB7,CB5:CB7,0)</f>
        <v>2</v>
      </c>
      <c r="CD7" s="253">
        <f>RANK(CB7,(CB5:CB7,CB9:CB14,CB16:CB21,CB23:CB29),0)</f>
        <v>20</v>
      </c>
      <c r="CE7" s="254">
        <f t="shared" si="1"/>
        <v>57</v>
      </c>
      <c r="CF7" s="254">
        <f>RANK(CE7,CE5:CE7,0)</f>
        <v>2</v>
      </c>
      <c r="CG7" s="254">
        <f>RANK(CE7,(CE5:CE7,CE9:CE14,CE16:CE21,CE23:CE29),0)</f>
        <v>14</v>
      </c>
      <c r="CH7" s="255">
        <f t="shared" si="2"/>
        <v>4.9180000000000001</v>
      </c>
      <c r="CI7" s="256">
        <f>RANK(CH7,CH5:CH7,0)</f>
        <v>3</v>
      </c>
      <c r="CJ7" s="256">
        <f>RANK(CH7,(CH5:CH7,CH9:CH14,CH16:CH21,CH23:CH29),0)</f>
        <v>14</v>
      </c>
      <c r="CK7" s="257">
        <f>SUM(CC7,CF7,CI7)</f>
        <v>7</v>
      </c>
      <c r="CL7" s="257">
        <f>RANK(CK7,CK5:CK7,1)</f>
        <v>2</v>
      </c>
      <c r="CM7" s="257">
        <f>SUM(CD7,CG7,CJ7)</f>
        <v>48</v>
      </c>
      <c r="CN7" s="258">
        <f>RANK(CM7,(CM5,CM6,CM7,CM9,CM10,CM11,CM18,CM19,CM12,CM20,CM13,CM23,CM24,CM16,CM25,CM17,CM26,CM27,CM21,CM28,CM29,CM14),1)</f>
        <v>18</v>
      </c>
      <c r="CO7" s="9">
        <f t="shared" si="3"/>
        <v>0.66500000000000004</v>
      </c>
      <c r="CP7" s="10">
        <f>RANK(CO7,CO5:CO7,0)</f>
        <v>2</v>
      </c>
      <c r="CQ7" s="5">
        <f t="shared" si="4"/>
        <v>17.100000000000001</v>
      </c>
      <c r="CR7" s="10">
        <f>RANK(CQ7,CQ5:CQ7,0)</f>
        <v>2</v>
      </c>
      <c r="CS7" s="24">
        <f t="shared" si="5"/>
        <v>1.4750000000000001</v>
      </c>
      <c r="CT7" s="10">
        <f>RANK(CS7,CS5:CS7,0)</f>
        <v>3</v>
      </c>
      <c r="CU7" s="11">
        <f t="shared" si="6"/>
        <v>7</v>
      </c>
      <c r="CV7" s="12">
        <f>RANK(CU7,CU5:CU7,1)</f>
        <v>2</v>
      </c>
      <c r="CW7" s="124" t="s">
        <v>49</v>
      </c>
    </row>
    <row r="8" spans="1:101" ht="14.25" customHeight="1" thickBot="1" x14ac:dyDescent="0.3">
      <c r="A8" s="229" t="s">
        <v>50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/>
      <c r="O8" s="222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222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4"/>
      <c r="AO8" s="222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4"/>
      <c r="BB8" s="222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4"/>
      <c r="BO8" s="222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4"/>
      <c r="CB8" s="314"/>
      <c r="CC8" s="303"/>
      <c r="CD8" s="303"/>
      <c r="CE8" s="315"/>
      <c r="CF8" s="303"/>
      <c r="CG8" s="303"/>
      <c r="CH8" s="304"/>
      <c r="CI8" s="303"/>
      <c r="CJ8" s="303"/>
      <c r="CK8" s="303"/>
      <c r="CL8" s="303"/>
      <c r="CM8" s="303"/>
      <c r="CN8" s="303"/>
      <c r="CO8" s="242"/>
      <c r="CP8" s="238"/>
      <c r="CQ8" s="244"/>
      <c r="CR8" s="238"/>
      <c r="CS8" s="243"/>
      <c r="CT8" s="238"/>
      <c r="CU8" s="245"/>
      <c r="CV8" s="306"/>
      <c r="CW8" s="229" t="s">
        <v>50</v>
      </c>
    </row>
    <row r="9" spans="1:101" ht="14.25" customHeight="1" x14ac:dyDescent="0.25">
      <c r="A9" s="122" t="s">
        <v>93</v>
      </c>
      <c r="B9" s="113">
        <v>0.63400000000000001</v>
      </c>
      <c r="C9" s="71">
        <v>1</v>
      </c>
      <c r="D9" s="68">
        <v>7</v>
      </c>
      <c r="E9" s="4">
        <v>10</v>
      </c>
      <c r="F9" s="68">
        <v>1</v>
      </c>
      <c r="G9" s="68">
        <v>1</v>
      </c>
      <c r="H9" s="40">
        <v>5.7000000000000002E-2</v>
      </c>
      <c r="I9" s="68">
        <v>5</v>
      </c>
      <c r="J9" s="68">
        <v>17</v>
      </c>
      <c r="K9" s="4">
        <v>7</v>
      </c>
      <c r="L9" s="4">
        <v>1</v>
      </c>
      <c r="M9" s="4">
        <v>25</v>
      </c>
      <c r="N9" s="32">
        <v>11</v>
      </c>
      <c r="O9" s="50">
        <v>0.45800000000000002</v>
      </c>
      <c r="P9" s="71">
        <v>4</v>
      </c>
      <c r="Q9" s="68">
        <v>18</v>
      </c>
      <c r="R9" s="4">
        <v>10</v>
      </c>
      <c r="S9" s="68">
        <v>1</v>
      </c>
      <c r="T9" s="68">
        <v>1</v>
      </c>
      <c r="U9" s="40">
        <v>0</v>
      </c>
      <c r="V9" s="68">
        <v>3</v>
      </c>
      <c r="W9" s="68">
        <v>6</v>
      </c>
      <c r="X9" s="4">
        <v>8</v>
      </c>
      <c r="Y9" s="4">
        <v>4</v>
      </c>
      <c r="Z9" s="4">
        <v>25</v>
      </c>
      <c r="AA9" s="32">
        <v>15</v>
      </c>
      <c r="AB9" s="50">
        <v>0.42699999999999999</v>
      </c>
      <c r="AC9" s="71">
        <v>6</v>
      </c>
      <c r="AD9" s="68">
        <v>18</v>
      </c>
      <c r="AE9" s="4">
        <v>3</v>
      </c>
      <c r="AF9" s="68">
        <v>6</v>
      </c>
      <c r="AG9" s="68">
        <v>21</v>
      </c>
      <c r="AH9" s="40">
        <v>-6.5380000000000003</v>
      </c>
      <c r="AI9" s="68">
        <v>6</v>
      </c>
      <c r="AJ9" s="68">
        <v>22</v>
      </c>
      <c r="AK9" s="4">
        <v>18</v>
      </c>
      <c r="AL9" s="4">
        <v>6</v>
      </c>
      <c r="AM9" s="4">
        <v>61</v>
      </c>
      <c r="AN9" s="32">
        <v>22</v>
      </c>
      <c r="AO9" s="89">
        <v>0.36899999999999999</v>
      </c>
      <c r="AP9" s="71">
        <v>6</v>
      </c>
      <c r="AQ9" s="68">
        <v>21</v>
      </c>
      <c r="AR9" s="4">
        <v>9</v>
      </c>
      <c r="AS9" s="68">
        <v>2</v>
      </c>
      <c r="AT9" s="68">
        <v>10</v>
      </c>
      <c r="AU9" s="40">
        <v>-0.58199999999999996</v>
      </c>
      <c r="AV9" s="68">
        <v>6</v>
      </c>
      <c r="AW9" s="68">
        <v>22</v>
      </c>
      <c r="AX9" s="4">
        <v>14</v>
      </c>
      <c r="AY9" s="4">
        <v>6</v>
      </c>
      <c r="AZ9" s="4">
        <v>53</v>
      </c>
      <c r="BA9" s="32">
        <v>20</v>
      </c>
      <c r="BB9" s="50">
        <v>0</v>
      </c>
      <c r="BC9" s="71">
        <v>1</v>
      </c>
      <c r="BD9" s="68">
        <v>1</v>
      </c>
      <c r="BE9" s="4">
        <v>10</v>
      </c>
      <c r="BF9" s="68">
        <v>1</v>
      </c>
      <c r="BG9" s="68">
        <v>1</v>
      </c>
      <c r="BH9" s="40">
        <v>0</v>
      </c>
      <c r="BI9" s="68">
        <v>1</v>
      </c>
      <c r="BJ9" s="68">
        <v>2</v>
      </c>
      <c r="BK9" s="4">
        <v>3</v>
      </c>
      <c r="BL9" s="4">
        <v>1</v>
      </c>
      <c r="BM9" s="4">
        <v>4</v>
      </c>
      <c r="BN9" s="32">
        <v>1</v>
      </c>
      <c r="BO9" s="50">
        <v>0</v>
      </c>
      <c r="BP9" s="71">
        <v>1</v>
      </c>
      <c r="BQ9" s="68">
        <v>1</v>
      </c>
      <c r="BR9" s="4">
        <v>10</v>
      </c>
      <c r="BS9" s="68">
        <v>1</v>
      </c>
      <c r="BT9" s="68">
        <v>1</v>
      </c>
      <c r="BU9" s="40">
        <v>0</v>
      </c>
      <c r="BV9" s="68">
        <v>2</v>
      </c>
      <c r="BW9" s="68">
        <v>3</v>
      </c>
      <c r="BX9" s="4">
        <v>4</v>
      </c>
      <c r="BY9" s="4">
        <v>1</v>
      </c>
      <c r="BZ9" s="4">
        <v>5</v>
      </c>
      <c r="CA9" s="32">
        <v>1</v>
      </c>
      <c r="CB9" s="307">
        <f t="shared" ref="CB9:CB14" si="7">SUM(B9,O9,AB9,AO9,BB9,BO9)</f>
        <v>1.8879999999999999</v>
      </c>
      <c r="CC9" s="300">
        <f>RANK(CB9,CB9:CB14,0)</f>
        <v>6</v>
      </c>
      <c r="CD9" s="295">
        <f>RANK(CB9,(CB5:CB7,CB9:CB14,CB16:CB21,CB23:CB29),0)</f>
        <v>18</v>
      </c>
      <c r="CE9" s="248">
        <f t="shared" ref="CE9:CE14" si="8">SUM(E9,R9,AE9,AR9,BE9,BR9)</f>
        <v>52</v>
      </c>
      <c r="CF9" s="301">
        <f>RANK(CE9,CE9:CE14,0)</f>
        <v>6</v>
      </c>
      <c r="CG9" s="301">
        <f>RANK(CE9,(CE5:CE7,CE9:CE14,CE16:CE21,CE23:CE29),0)</f>
        <v>21</v>
      </c>
      <c r="CH9" s="249">
        <f t="shared" ref="CH9:CH14" si="9">SUM(H9,U9,AH9,AU9,BH9,BU9)</f>
        <v>-7.0629999999999997</v>
      </c>
      <c r="CI9" s="302">
        <f>RANK(CH9,CH9:CH14,0)</f>
        <v>6</v>
      </c>
      <c r="CJ9" s="302">
        <f>RANK(CH9,(CH5:CH7,CH9:CH14,CH16:CH21,CH23:CH29),0)</f>
        <v>22</v>
      </c>
      <c r="CK9" s="251">
        <f t="shared" ref="CK9:CK14" si="10">SUM(CC9,CF9,CI9)</f>
        <v>18</v>
      </c>
      <c r="CL9" s="251">
        <f>RANK(CK9,CK9:CK14,1)</f>
        <v>6</v>
      </c>
      <c r="CM9" s="251">
        <f t="shared" ref="CM9:CM14" si="11">SUM(CD9,CG9,CJ9)</f>
        <v>61</v>
      </c>
      <c r="CN9" s="252">
        <f>RANK(CM9,(CM5,CM6,CM7,CM9,CM10,CM11,CM18,CM19,CM12,CM20,CM13,CM23,CM24,CM16,CM25,CM17,CM26,CM27,CM21,CM28,CM29,CM14),1)</f>
        <v>22</v>
      </c>
      <c r="CO9" s="9">
        <f t="shared" ref="CO9:CO14" si="12">CB9*4/10</f>
        <v>0.755</v>
      </c>
      <c r="CP9" s="10">
        <f>RANK(CO9,CO9:CO14,0)</f>
        <v>6</v>
      </c>
      <c r="CQ9" s="5">
        <f t="shared" ref="CQ9:CQ14" si="13">CE9*3/10</f>
        <v>15.6</v>
      </c>
      <c r="CR9" s="10">
        <f>RANK(CQ9,CQ9:CQ14,0)</f>
        <v>6</v>
      </c>
      <c r="CS9" s="24">
        <f t="shared" ref="CS9:CS14" si="14">CH9*3/10</f>
        <v>-2.1190000000000002</v>
      </c>
      <c r="CT9" s="10">
        <f>RANK(CS9,CS9:CS14,0)</f>
        <v>6</v>
      </c>
      <c r="CU9" s="11">
        <f t="shared" ref="CU9:CU14" si="15">SUM(CP9,CR9,CT9)</f>
        <v>18</v>
      </c>
      <c r="CV9" s="12">
        <f>RANK(CU9,CU9:CU14,1)</f>
        <v>6</v>
      </c>
      <c r="CW9" s="122" t="s">
        <v>93</v>
      </c>
    </row>
    <row r="10" spans="1:101" ht="14.25" customHeight="1" x14ac:dyDescent="0.25">
      <c r="A10" s="124" t="s">
        <v>51</v>
      </c>
      <c r="B10" s="111">
        <v>0.57699999999999996</v>
      </c>
      <c r="C10" s="53">
        <v>6</v>
      </c>
      <c r="D10" s="46">
        <v>22</v>
      </c>
      <c r="E10" s="10">
        <v>10</v>
      </c>
      <c r="F10" s="46">
        <v>1</v>
      </c>
      <c r="G10" s="46">
        <v>1</v>
      </c>
      <c r="H10" s="43">
        <v>4.109</v>
      </c>
      <c r="I10" s="46">
        <v>1</v>
      </c>
      <c r="J10" s="46">
        <v>8</v>
      </c>
      <c r="K10" s="10">
        <v>8</v>
      </c>
      <c r="L10" s="10">
        <v>4</v>
      </c>
      <c r="M10" s="10">
        <v>31</v>
      </c>
      <c r="N10" s="33">
        <v>16</v>
      </c>
      <c r="O10" s="44">
        <v>0.45</v>
      </c>
      <c r="P10" s="53">
        <v>5</v>
      </c>
      <c r="Q10" s="46">
        <v>20</v>
      </c>
      <c r="R10" s="10">
        <v>10</v>
      </c>
      <c r="S10" s="46">
        <v>1</v>
      </c>
      <c r="T10" s="46">
        <v>1</v>
      </c>
      <c r="U10" s="43">
        <v>0</v>
      </c>
      <c r="V10" s="46">
        <v>3</v>
      </c>
      <c r="W10" s="46">
        <v>6</v>
      </c>
      <c r="X10" s="10">
        <v>9</v>
      </c>
      <c r="Y10" s="10">
        <v>5</v>
      </c>
      <c r="Z10" s="10">
        <v>27</v>
      </c>
      <c r="AA10" s="33">
        <v>19</v>
      </c>
      <c r="AB10" s="44">
        <v>0.53700000000000003</v>
      </c>
      <c r="AC10" s="53">
        <v>2</v>
      </c>
      <c r="AD10" s="46">
        <v>12</v>
      </c>
      <c r="AE10" s="10">
        <v>10</v>
      </c>
      <c r="AF10" s="46">
        <v>1</v>
      </c>
      <c r="AG10" s="46">
        <v>1</v>
      </c>
      <c r="AH10" s="43">
        <v>0.23300000000000001</v>
      </c>
      <c r="AI10" s="46">
        <v>3</v>
      </c>
      <c r="AJ10" s="46">
        <v>14</v>
      </c>
      <c r="AK10" s="10">
        <v>6</v>
      </c>
      <c r="AL10" s="10">
        <v>1</v>
      </c>
      <c r="AM10" s="10">
        <v>27</v>
      </c>
      <c r="AN10" s="33">
        <v>8</v>
      </c>
      <c r="AO10" s="90">
        <v>0.52800000000000002</v>
      </c>
      <c r="AP10" s="53">
        <v>5</v>
      </c>
      <c r="AQ10" s="46">
        <v>16</v>
      </c>
      <c r="AR10" s="10">
        <v>10</v>
      </c>
      <c r="AS10" s="46">
        <v>1</v>
      </c>
      <c r="AT10" s="46">
        <v>1</v>
      </c>
      <c r="AU10" s="43">
        <v>4.2000000000000003E-2</v>
      </c>
      <c r="AV10" s="46">
        <v>3</v>
      </c>
      <c r="AW10" s="46">
        <v>14</v>
      </c>
      <c r="AX10" s="10">
        <v>9</v>
      </c>
      <c r="AY10" s="10">
        <v>3</v>
      </c>
      <c r="AZ10" s="10">
        <v>31</v>
      </c>
      <c r="BA10" s="33">
        <v>11</v>
      </c>
      <c r="BB10" s="44">
        <v>0</v>
      </c>
      <c r="BC10" s="53">
        <v>1</v>
      </c>
      <c r="BD10" s="46">
        <v>1</v>
      </c>
      <c r="BE10" s="10">
        <v>10</v>
      </c>
      <c r="BF10" s="46">
        <v>1</v>
      </c>
      <c r="BG10" s="46">
        <v>1</v>
      </c>
      <c r="BH10" s="43">
        <v>0</v>
      </c>
      <c r="BI10" s="46">
        <v>1</v>
      </c>
      <c r="BJ10" s="46">
        <v>2</v>
      </c>
      <c r="BK10" s="10">
        <v>3</v>
      </c>
      <c r="BL10" s="10">
        <v>1</v>
      </c>
      <c r="BM10" s="10">
        <v>4</v>
      </c>
      <c r="BN10" s="33">
        <v>1</v>
      </c>
      <c r="BO10" s="44">
        <v>0</v>
      </c>
      <c r="BP10" s="53">
        <v>1</v>
      </c>
      <c r="BQ10" s="46">
        <v>1</v>
      </c>
      <c r="BR10" s="10">
        <v>10</v>
      </c>
      <c r="BS10" s="46">
        <v>1</v>
      </c>
      <c r="BT10" s="46">
        <v>1</v>
      </c>
      <c r="BU10" s="43">
        <v>0</v>
      </c>
      <c r="BV10" s="46">
        <v>2</v>
      </c>
      <c r="BW10" s="46">
        <v>3</v>
      </c>
      <c r="BX10" s="10">
        <v>4</v>
      </c>
      <c r="BY10" s="10">
        <v>1</v>
      </c>
      <c r="BZ10" s="10">
        <v>5</v>
      </c>
      <c r="CA10" s="33">
        <v>1</v>
      </c>
      <c r="CB10" s="309">
        <f t="shared" si="7"/>
        <v>2.0920000000000001</v>
      </c>
      <c r="CC10" s="274">
        <f>RANK(CB10,CB9:CB14,0)</f>
        <v>5</v>
      </c>
      <c r="CD10" s="260">
        <f>RANK(CB10,(CB5:CB7,CB9:CB14,CB16:CB21,CB23:CB29),0)</f>
        <v>15</v>
      </c>
      <c r="CE10" s="254">
        <f t="shared" si="8"/>
        <v>60</v>
      </c>
      <c r="CF10" s="261">
        <f>RANK(CE10,CE9:CE14,0)</f>
        <v>1</v>
      </c>
      <c r="CG10" s="261">
        <f>RANK(CE10,(CE5:CE7,CE9:CE14,CE16:CE21,CE23:CE29),0)</f>
        <v>1</v>
      </c>
      <c r="CH10" s="255">
        <f t="shared" si="9"/>
        <v>4.3840000000000003</v>
      </c>
      <c r="CI10" s="262">
        <f>RANK(CH10,CH9:CH14,0)</f>
        <v>2</v>
      </c>
      <c r="CJ10" s="262">
        <f>RANK(CH10,(CH5:CH7,CH9:CH14,CH16:CH21,CH23:CH29),0)</f>
        <v>15</v>
      </c>
      <c r="CK10" s="257">
        <f t="shared" si="10"/>
        <v>8</v>
      </c>
      <c r="CL10" s="257">
        <f>RANK(CK10,CK9:CK14,1)</f>
        <v>2</v>
      </c>
      <c r="CM10" s="257">
        <f t="shared" si="11"/>
        <v>31</v>
      </c>
      <c r="CN10" s="258">
        <f>RANK(CM10,(CM5,CM6,CM7,CM9,CM10,CM11,CM18,CM19,CM12,CM20,CM13,CM23,CM24,CM16,CM25,CM17,CM26,CM27,CM21,CM28,CM29,CM14),1)</f>
        <v>10</v>
      </c>
      <c r="CO10" s="14">
        <f t="shared" si="12"/>
        <v>0.83699999999999997</v>
      </c>
      <c r="CP10" s="15">
        <f>RANK(CO10,CO9:CO14,0)</f>
        <v>5</v>
      </c>
      <c r="CQ10" s="7">
        <f t="shared" si="13"/>
        <v>18</v>
      </c>
      <c r="CR10" s="15">
        <f>RANK(CQ10,CQ9:CQ14,0)</f>
        <v>1</v>
      </c>
      <c r="CS10" s="25">
        <f t="shared" si="14"/>
        <v>1.3149999999999999</v>
      </c>
      <c r="CT10" s="15">
        <f>RANK(CS10,CS9:CS14,0)</f>
        <v>2</v>
      </c>
      <c r="CU10" s="16">
        <f t="shared" si="15"/>
        <v>8</v>
      </c>
      <c r="CV10" s="17">
        <f>RANK(CU10,CU9:CU14,1)</f>
        <v>2</v>
      </c>
      <c r="CW10" s="124" t="s">
        <v>51</v>
      </c>
    </row>
    <row r="11" spans="1:101" ht="14.25" customHeight="1" x14ac:dyDescent="0.25">
      <c r="A11" s="125" t="s">
        <v>94</v>
      </c>
      <c r="B11" s="112">
        <v>0.621</v>
      </c>
      <c r="C11" s="48">
        <v>4</v>
      </c>
      <c r="D11" s="49">
        <v>19</v>
      </c>
      <c r="E11" s="15">
        <v>10</v>
      </c>
      <c r="F11" s="49">
        <v>1</v>
      </c>
      <c r="G11" s="49">
        <v>1</v>
      </c>
      <c r="H11" s="40">
        <v>0</v>
      </c>
      <c r="I11" s="49">
        <v>6</v>
      </c>
      <c r="J11" s="49">
        <v>18</v>
      </c>
      <c r="K11" s="15">
        <v>11</v>
      </c>
      <c r="L11" s="15">
        <v>6</v>
      </c>
      <c r="M11" s="15">
        <v>38</v>
      </c>
      <c r="N11" s="34">
        <v>21</v>
      </c>
      <c r="O11" s="47">
        <v>0.379</v>
      </c>
      <c r="P11" s="48">
        <v>6</v>
      </c>
      <c r="Q11" s="49">
        <v>22</v>
      </c>
      <c r="R11" s="15">
        <v>10</v>
      </c>
      <c r="S11" s="49">
        <v>1</v>
      </c>
      <c r="T11" s="49">
        <v>1</v>
      </c>
      <c r="U11" s="40">
        <v>0</v>
      </c>
      <c r="V11" s="49">
        <v>3</v>
      </c>
      <c r="W11" s="49">
        <v>6</v>
      </c>
      <c r="X11" s="15">
        <v>10</v>
      </c>
      <c r="Y11" s="15">
        <v>6</v>
      </c>
      <c r="Z11" s="15">
        <v>29</v>
      </c>
      <c r="AA11" s="34">
        <v>21</v>
      </c>
      <c r="AB11" s="47">
        <v>0.51300000000000001</v>
      </c>
      <c r="AC11" s="48">
        <v>3</v>
      </c>
      <c r="AD11" s="49">
        <v>13</v>
      </c>
      <c r="AE11" s="15">
        <v>10</v>
      </c>
      <c r="AF11" s="49">
        <v>1</v>
      </c>
      <c r="AG11" s="49">
        <v>1</v>
      </c>
      <c r="AH11" s="40">
        <v>0</v>
      </c>
      <c r="AI11" s="49">
        <v>4</v>
      </c>
      <c r="AJ11" s="49">
        <v>16</v>
      </c>
      <c r="AK11" s="15">
        <v>8</v>
      </c>
      <c r="AL11" s="15">
        <v>3</v>
      </c>
      <c r="AM11" s="15">
        <v>30</v>
      </c>
      <c r="AN11" s="34">
        <v>11</v>
      </c>
      <c r="AO11" s="91">
        <v>0.59899999999999998</v>
      </c>
      <c r="AP11" s="48">
        <v>4</v>
      </c>
      <c r="AQ11" s="49">
        <v>12</v>
      </c>
      <c r="AR11" s="15">
        <v>9</v>
      </c>
      <c r="AS11" s="49">
        <v>2</v>
      </c>
      <c r="AT11" s="49">
        <v>10</v>
      </c>
      <c r="AU11" s="40">
        <v>0</v>
      </c>
      <c r="AV11" s="49">
        <v>4</v>
      </c>
      <c r="AW11" s="49">
        <v>15</v>
      </c>
      <c r="AX11" s="15">
        <v>10</v>
      </c>
      <c r="AY11" s="15">
        <v>4</v>
      </c>
      <c r="AZ11" s="15">
        <v>37</v>
      </c>
      <c r="BA11" s="34">
        <v>14</v>
      </c>
      <c r="BB11" s="47">
        <v>0</v>
      </c>
      <c r="BC11" s="48">
        <v>1</v>
      </c>
      <c r="BD11" s="49">
        <v>1</v>
      </c>
      <c r="BE11" s="15">
        <v>10</v>
      </c>
      <c r="BF11" s="49">
        <v>1</v>
      </c>
      <c r="BG11" s="49">
        <v>1</v>
      </c>
      <c r="BH11" s="40">
        <v>0</v>
      </c>
      <c r="BI11" s="49">
        <v>1</v>
      </c>
      <c r="BJ11" s="49">
        <v>2</v>
      </c>
      <c r="BK11" s="15">
        <v>3</v>
      </c>
      <c r="BL11" s="15">
        <v>1</v>
      </c>
      <c r="BM11" s="15">
        <v>4</v>
      </c>
      <c r="BN11" s="34">
        <v>1</v>
      </c>
      <c r="BO11" s="47">
        <v>0</v>
      </c>
      <c r="BP11" s="48">
        <v>1</v>
      </c>
      <c r="BQ11" s="49">
        <v>1</v>
      </c>
      <c r="BR11" s="15">
        <v>10</v>
      </c>
      <c r="BS11" s="49">
        <v>1</v>
      </c>
      <c r="BT11" s="49">
        <v>1</v>
      </c>
      <c r="BU11" s="40">
        <v>0</v>
      </c>
      <c r="BV11" s="49">
        <v>2</v>
      </c>
      <c r="BW11" s="49">
        <v>3</v>
      </c>
      <c r="BX11" s="15">
        <v>4</v>
      </c>
      <c r="BY11" s="15">
        <v>1</v>
      </c>
      <c r="BZ11" s="15">
        <v>5</v>
      </c>
      <c r="CA11" s="34">
        <v>1</v>
      </c>
      <c r="CB11" s="311">
        <f t="shared" si="7"/>
        <v>2.1120000000000001</v>
      </c>
      <c r="CC11" s="263">
        <f>RANK(CB11,CB9:CB14,0)</f>
        <v>4</v>
      </c>
      <c r="CD11" s="264">
        <f>RANK(CB11,(CB5:CB7,CB9:CB14,CB16:CB21,CB23:CB29),0)</f>
        <v>14</v>
      </c>
      <c r="CE11" s="316">
        <f t="shared" si="8"/>
        <v>59</v>
      </c>
      <c r="CF11" s="265">
        <f>RANK(CE11,CE9:CE14,0)</f>
        <v>2</v>
      </c>
      <c r="CG11" s="265">
        <f>RANK(CE11,(CE5:CE7,CE9:CE14,CE16:CE21,CE23:CE29),0)</f>
        <v>6</v>
      </c>
      <c r="CH11" s="249">
        <f t="shared" si="9"/>
        <v>0</v>
      </c>
      <c r="CI11" s="266">
        <f>RANK(CH11,CH9:CH14,0)</f>
        <v>5</v>
      </c>
      <c r="CJ11" s="266">
        <f>RANK(CH11,(CH5:CH7,CH9:CH14,CH16:CH21,CH23:CH29),0)</f>
        <v>19</v>
      </c>
      <c r="CK11" s="267">
        <f t="shared" si="10"/>
        <v>11</v>
      </c>
      <c r="CL11" s="267">
        <f>RANK(CK11,CK9:CK14,1)</f>
        <v>4</v>
      </c>
      <c r="CM11" s="267">
        <f t="shared" si="11"/>
        <v>39</v>
      </c>
      <c r="CN11" s="268">
        <f>RANK(CM11,(CM5,CM6,CM7,CM9,CM10,CM11,CM18,CM19,CM12,CM20,CM13,CM23,CM24,CM16,CM25,CM17,CM26,CM27,CM21,CM28,CM29,CM14),1)</f>
        <v>15</v>
      </c>
      <c r="CO11" s="3">
        <f t="shared" si="12"/>
        <v>0.84499999999999997</v>
      </c>
      <c r="CP11" s="4">
        <f>RANK(CO11,CO9:CO14,0)</f>
        <v>4</v>
      </c>
      <c r="CQ11" s="13">
        <f t="shared" si="13"/>
        <v>17.7</v>
      </c>
      <c r="CR11" s="4">
        <f>RANK(CQ11,CQ9:CQ14,0)</f>
        <v>2</v>
      </c>
      <c r="CS11" s="23">
        <f t="shared" si="14"/>
        <v>0</v>
      </c>
      <c r="CT11" s="4">
        <f>RANK(CS11,CS9:CS14,0)</f>
        <v>5</v>
      </c>
      <c r="CU11" s="8">
        <f t="shared" si="15"/>
        <v>11</v>
      </c>
      <c r="CV11" s="6">
        <f>RANK(CU11,CU9:CU14,1)</f>
        <v>4</v>
      </c>
      <c r="CW11" s="125" t="s">
        <v>94</v>
      </c>
    </row>
    <row r="12" spans="1:101" ht="14.25" customHeight="1" x14ac:dyDescent="0.25">
      <c r="A12" s="126" t="s">
        <v>95</v>
      </c>
      <c r="B12" s="111">
        <v>0.623</v>
      </c>
      <c r="C12" s="53">
        <v>3</v>
      </c>
      <c r="D12" s="46">
        <v>16</v>
      </c>
      <c r="E12" s="10">
        <v>10</v>
      </c>
      <c r="F12" s="46">
        <v>1</v>
      </c>
      <c r="G12" s="46">
        <v>1</v>
      </c>
      <c r="H12" s="42">
        <v>1.859</v>
      </c>
      <c r="I12" s="46">
        <v>3</v>
      </c>
      <c r="J12" s="46">
        <v>13</v>
      </c>
      <c r="K12" s="10">
        <v>7</v>
      </c>
      <c r="L12" s="10">
        <v>1</v>
      </c>
      <c r="M12" s="10">
        <v>30</v>
      </c>
      <c r="N12" s="33">
        <v>14</v>
      </c>
      <c r="O12" s="44">
        <v>0.56699999999999995</v>
      </c>
      <c r="P12" s="53">
        <v>2</v>
      </c>
      <c r="Q12" s="46">
        <v>7</v>
      </c>
      <c r="R12" s="10">
        <v>10</v>
      </c>
      <c r="S12" s="46">
        <v>1</v>
      </c>
      <c r="T12" s="46">
        <v>1</v>
      </c>
      <c r="U12" s="42">
        <v>0</v>
      </c>
      <c r="V12" s="46">
        <v>3</v>
      </c>
      <c r="W12" s="46">
        <v>6</v>
      </c>
      <c r="X12" s="10">
        <v>6</v>
      </c>
      <c r="Y12" s="10">
        <v>3</v>
      </c>
      <c r="Z12" s="10">
        <v>14</v>
      </c>
      <c r="AA12" s="33">
        <v>5</v>
      </c>
      <c r="AB12" s="44">
        <v>0.44600000000000001</v>
      </c>
      <c r="AC12" s="53">
        <v>4</v>
      </c>
      <c r="AD12" s="46">
        <v>16</v>
      </c>
      <c r="AE12" s="10">
        <v>9</v>
      </c>
      <c r="AF12" s="46">
        <v>3</v>
      </c>
      <c r="AG12" s="46">
        <v>10</v>
      </c>
      <c r="AH12" s="42">
        <v>1.643</v>
      </c>
      <c r="AI12" s="46">
        <v>2</v>
      </c>
      <c r="AJ12" s="46">
        <v>12</v>
      </c>
      <c r="AK12" s="10">
        <v>9</v>
      </c>
      <c r="AL12" s="10">
        <v>4</v>
      </c>
      <c r="AM12" s="10">
        <v>38</v>
      </c>
      <c r="AN12" s="33">
        <v>13</v>
      </c>
      <c r="AO12" s="90">
        <v>0.629</v>
      </c>
      <c r="AP12" s="53">
        <v>3</v>
      </c>
      <c r="AQ12" s="46">
        <v>8</v>
      </c>
      <c r="AR12" s="10">
        <v>9</v>
      </c>
      <c r="AS12" s="46">
        <v>2</v>
      </c>
      <c r="AT12" s="46">
        <v>10</v>
      </c>
      <c r="AU12" s="42">
        <v>0.06</v>
      </c>
      <c r="AV12" s="46">
        <v>2</v>
      </c>
      <c r="AW12" s="46">
        <v>13</v>
      </c>
      <c r="AX12" s="10">
        <v>7</v>
      </c>
      <c r="AY12" s="10">
        <v>2</v>
      </c>
      <c r="AZ12" s="10">
        <v>31</v>
      </c>
      <c r="BA12" s="33">
        <v>11</v>
      </c>
      <c r="BB12" s="44">
        <v>0</v>
      </c>
      <c r="BC12" s="53">
        <v>1</v>
      </c>
      <c r="BD12" s="46">
        <v>1</v>
      </c>
      <c r="BE12" s="10">
        <v>10</v>
      </c>
      <c r="BF12" s="46">
        <v>1</v>
      </c>
      <c r="BG12" s="46">
        <v>1</v>
      </c>
      <c r="BH12" s="42">
        <v>0</v>
      </c>
      <c r="BI12" s="46">
        <v>1</v>
      </c>
      <c r="BJ12" s="46">
        <v>2</v>
      </c>
      <c r="BK12" s="10">
        <v>3</v>
      </c>
      <c r="BL12" s="10">
        <v>1</v>
      </c>
      <c r="BM12" s="10">
        <v>4</v>
      </c>
      <c r="BN12" s="33">
        <v>1</v>
      </c>
      <c r="BO12" s="44">
        <v>0</v>
      </c>
      <c r="BP12" s="53">
        <v>1</v>
      </c>
      <c r="BQ12" s="46">
        <v>1</v>
      </c>
      <c r="BR12" s="10">
        <v>10</v>
      </c>
      <c r="BS12" s="46">
        <v>1</v>
      </c>
      <c r="BT12" s="46">
        <v>1</v>
      </c>
      <c r="BU12" s="42">
        <v>0</v>
      </c>
      <c r="BV12" s="46">
        <v>2</v>
      </c>
      <c r="BW12" s="46">
        <v>3</v>
      </c>
      <c r="BX12" s="10">
        <v>4</v>
      </c>
      <c r="BY12" s="10">
        <v>1</v>
      </c>
      <c r="BZ12" s="10">
        <v>5</v>
      </c>
      <c r="CA12" s="33">
        <v>1</v>
      </c>
      <c r="CB12" s="309">
        <f t="shared" si="7"/>
        <v>2.2650000000000001</v>
      </c>
      <c r="CC12" s="274">
        <f>RANK(CB12,CB9:CB14,0)</f>
        <v>3</v>
      </c>
      <c r="CD12" s="260">
        <f>RANK(CB12,(CB5:CB7,CB9:CB14,CB16:CB21,CB23:CB29),0)</f>
        <v>9</v>
      </c>
      <c r="CE12" s="254">
        <f t="shared" si="8"/>
        <v>58</v>
      </c>
      <c r="CF12" s="261">
        <f>RANK(CE12,CE9:CE14,0)</f>
        <v>3</v>
      </c>
      <c r="CG12" s="261">
        <f>RANK(CE12,(CE5:CE7,CE9:CE14,CE16:CE21,CE23:CE29),0)</f>
        <v>11</v>
      </c>
      <c r="CH12" s="275">
        <f t="shared" si="9"/>
        <v>3.5619999999999998</v>
      </c>
      <c r="CI12" s="262">
        <f>RANK(CH12,CH9:CH14,0)</f>
        <v>3</v>
      </c>
      <c r="CJ12" s="262">
        <f>RANK(CH12,(CH5:CH7,CH9:CH14,CH16:CH21,CH23:CH29),0)</f>
        <v>16</v>
      </c>
      <c r="CK12" s="257">
        <f t="shared" si="10"/>
        <v>9</v>
      </c>
      <c r="CL12" s="257">
        <f>RANK(CK12,CK9:CK14,1)</f>
        <v>3</v>
      </c>
      <c r="CM12" s="257">
        <f t="shared" si="11"/>
        <v>36</v>
      </c>
      <c r="CN12" s="258">
        <f>RANK(CM12,(CM5,CM6,CM7,CM9,CM10,CM11,CM18,CM19,CM12,CM20,CM13,CM23,CM24,CM16,CM25,CM17,CM26,CM27,CM21,CM28,CM29,CM14),1)</f>
        <v>13</v>
      </c>
      <c r="CO12" s="9">
        <f t="shared" si="12"/>
        <v>0.90600000000000003</v>
      </c>
      <c r="CP12" s="10">
        <f>RANK(CO12,CO9:CO14,0)</f>
        <v>3</v>
      </c>
      <c r="CQ12" s="5">
        <f t="shared" si="13"/>
        <v>17.399999999999999</v>
      </c>
      <c r="CR12" s="10">
        <f>RANK(CQ12,CQ9:CQ14,0)</f>
        <v>3</v>
      </c>
      <c r="CS12" s="24">
        <f t="shared" si="14"/>
        <v>1.069</v>
      </c>
      <c r="CT12" s="10">
        <f>RANK(CS12,CS9:CS14,0)</f>
        <v>3</v>
      </c>
      <c r="CU12" s="11">
        <f t="shared" si="15"/>
        <v>9</v>
      </c>
      <c r="CV12" s="12">
        <f>RANK(CU12,CU9:CU14,1)</f>
        <v>3</v>
      </c>
      <c r="CW12" s="126" t="s">
        <v>95</v>
      </c>
    </row>
    <row r="13" spans="1:101" ht="14.25" customHeight="1" x14ac:dyDescent="0.25">
      <c r="A13" s="125" t="s">
        <v>96</v>
      </c>
      <c r="B13" s="112">
        <v>0.629</v>
      </c>
      <c r="C13" s="48">
        <v>2</v>
      </c>
      <c r="D13" s="49">
        <v>11</v>
      </c>
      <c r="E13" s="15">
        <v>10</v>
      </c>
      <c r="F13" s="49">
        <v>1</v>
      </c>
      <c r="G13" s="49">
        <v>1</v>
      </c>
      <c r="H13" s="40">
        <v>1.492</v>
      </c>
      <c r="I13" s="49">
        <v>4</v>
      </c>
      <c r="J13" s="49">
        <v>14</v>
      </c>
      <c r="K13" s="15">
        <v>7</v>
      </c>
      <c r="L13" s="15">
        <v>1</v>
      </c>
      <c r="M13" s="15">
        <v>26</v>
      </c>
      <c r="N13" s="34">
        <v>12</v>
      </c>
      <c r="O13" s="47">
        <v>0.46600000000000003</v>
      </c>
      <c r="P13" s="48">
        <v>3</v>
      </c>
      <c r="Q13" s="49">
        <v>17</v>
      </c>
      <c r="R13" s="15">
        <v>10</v>
      </c>
      <c r="S13" s="49">
        <v>1</v>
      </c>
      <c r="T13" s="49">
        <v>1</v>
      </c>
      <c r="U13" s="40">
        <v>2.6669999999999998</v>
      </c>
      <c r="V13" s="49">
        <v>1</v>
      </c>
      <c r="W13" s="49">
        <v>2</v>
      </c>
      <c r="X13" s="15">
        <v>5</v>
      </c>
      <c r="Y13" s="15">
        <v>2</v>
      </c>
      <c r="Z13" s="15">
        <v>20</v>
      </c>
      <c r="AA13" s="34">
        <v>11</v>
      </c>
      <c r="AB13" s="47">
        <v>0.55000000000000004</v>
      </c>
      <c r="AC13" s="48">
        <v>1</v>
      </c>
      <c r="AD13" s="49">
        <v>11</v>
      </c>
      <c r="AE13" s="15">
        <v>8</v>
      </c>
      <c r="AF13" s="49">
        <v>4</v>
      </c>
      <c r="AG13" s="49">
        <v>17</v>
      </c>
      <c r="AH13" s="40">
        <v>2.4670000000000001</v>
      </c>
      <c r="AI13" s="49">
        <v>1</v>
      </c>
      <c r="AJ13" s="49">
        <v>10</v>
      </c>
      <c r="AK13" s="15">
        <v>6</v>
      </c>
      <c r="AL13" s="15">
        <v>1</v>
      </c>
      <c r="AM13" s="15">
        <v>38</v>
      </c>
      <c r="AN13" s="34">
        <v>13</v>
      </c>
      <c r="AO13" s="91">
        <v>0.84899999999999998</v>
      </c>
      <c r="AP13" s="48">
        <v>2</v>
      </c>
      <c r="AQ13" s="49">
        <v>2</v>
      </c>
      <c r="AR13" s="15">
        <v>9</v>
      </c>
      <c r="AS13" s="49">
        <v>2</v>
      </c>
      <c r="AT13" s="49">
        <v>10</v>
      </c>
      <c r="AU13" s="40">
        <v>0.17100000000000001</v>
      </c>
      <c r="AV13" s="49">
        <v>1</v>
      </c>
      <c r="AW13" s="49">
        <v>11</v>
      </c>
      <c r="AX13" s="15">
        <v>5</v>
      </c>
      <c r="AY13" s="15">
        <v>1</v>
      </c>
      <c r="AZ13" s="15">
        <v>23</v>
      </c>
      <c r="BA13" s="34">
        <v>8</v>
      </c>
      <c r="BB13" s="47">
        <v>0</v>
      </c>
      <c r="BC13" s="48">
        <v>1</v>
      </c>
      <c r="BD13" s="49">
        <v>1</v>
      </c>
      <c r="BE13" s="15">
        <v>10</v>
      </c>
      <c r="BF13" s="49">
        <v>1</v>
      </c>
      <c r="BG13" s="49">
        <v>1</v>
      </c>
      <c r="BH13" s="40">
        <v>0</v>
      </c>
      <c r="BI13" s="49">
        <v>1</v>
      </c>
      <c r="BJ13" s="49">
        <v>2</v>
      </c>
      <c r="BK13" s="15">
        <v>3</v>
      </c>
      <c r="BL13" s="15">
        <v>1</v>
      </c>
      <c r="BM13" s="15">
        <v>4</v>
      </c>
      <c r="BN13" s="34">
        <v>1</v>
      </c>
      <c r="BO13" s="47">
        <v>0</v>
      </c>
      <c r="BP13" s="48">
        <v>1</v>
      </c>
      <c r="BQ13" s="49">
        <v>1</v>
      </c>
      <c r="BR13" s="15">
        <v>10</v>
      </c>
      <c r="BS13" s="49">
        <v>1</v>
      </c>
      <c r="BT13" s="49">
        <v>1</v>
      </c>
      <c r="BU13" s="40">
        <v>0</v>
      </c>
      <c r="BV13" s="49">
        <v>2</v>
      </c>
      <c r="BW13" s="49">
        <v>3</v>
      </c>
      <c r="BX13" s="15">
        <v>4</v>
      </c>
      <c r="BY13" s="15">
        <v>1</v>
      </c>
      <c r="BZ13" s="15">
        <v>5</v>
      </c>
      <c r="CA13" s="34">
        <v>1</v>
      </c>
      <c r="CB13" s="311">
        <f t="shared" si="7"/>
        <v>2.4940000000000002</v>
      </c>
      <c r="CC13" s="263">
        <f>RANK(CB13,CB9:CB14,0)</f>
        <v>1</v>
      </c>
      <c r="CD13" s="264">
        <f>RANK(CB13,(CB5:CB7,CB9:CB14,CB16:CB21,CB23:CB29),0)</f>
        <v>5</v>
      </c>
      <c r="CE13" s="316">
        <f t="shared" si="8"/>
        <v>57</v>
      </c>
      <c r="CF13" s="265">
        <f>RANK(CE13,CE9:CE14,0)</f>
        <v>4</v>
      </c>
      <c r="CG13" s="265">
        <f>RANK(CE13,(CE5:CE7,CE9:CE14,CE16:CE21,CE23:CE29),0)</f>
        <v>14</v>
      </c>
      <c r="CH13" s="249">
        <f t="shared" si="9"/>
        <v>6.7969999999999997</v>
      </c>
      <c r="CI13" s="266">
        <f>RANK(CH13,CH9:CH14,0)</f>
        <v>1</v>
      </c>
      <c r="CJ13" s="266">
        <f>RANK(CH13,(CH5:CH7,CH9:CH14,CH16:CH21,CH23:CH29),0)</f>
        <v>11</v>
      </c>
      <c r="CK13" s="267">
        <f t="shared" si="10"/>
        <v>6</v>
      </c>
      <c r="CL13" s="267">
        <f>RANK(CK13,CK9:CK14,1)</f>
        <v>1</v>
      </c>
      <c r="CM13" s="267">
        <f t="shared" si="11"/>
        <v>30</v>
      </c>
      <c r="CN13" s="268">
        <f>RANK(CM13,(CM5,CM6,CM7,CM9,CM10,CM11,CM18,CM19,CM12,CM20,CM13,CM23,CM24,CM16,CM25,CM17,CM26,CM27,CM21,CM28,CM29,CM14),1)</f>
        <v>9</v>
      </c>
      <c r="CO13" s="14">
        <f t="shared" si="12"/>
        <v>0.998</v>
      </c>
      <c r="CP13" s="15">
        <f>RANK(CO13,CO9:CO14,0)</f>
        <v>1</v>
      </c>
      <c r="CQ13" s="7">
        <f t="shared" si="13"/>
        <v>17.100000000000001</v>
      </c>
      <c r="CR13" s="15">
        <f>RANK(CQ13,CQ9:CQ14,0)</f>
        <v>4</v>
      </c>
      <c r="CS13" s="25">
        <f t="shared" si="14"/>
        <v>2.0390000000000001</v>
      </c>
      <c r="CT13" s="15">
        <f>RANK(CS13,CS9:CS14,0)</f>
        <v>1</v>
      </c>
      <c r="CU13" s="16">
        <f t="shared" si="15"/>
        <v>6</v>
      </c>
      <c r="CV13" s="17">
        <f>RANK(CU13,CU9:CU14,1)</f>
        <v>1</v>
      </c>
      <c r="CW13" s="125" t="s">
        <v>96</v>
      </c>
    </row>
    <row r="14" spans="1:101" ht="14.25" customHeight="1" thickBot="1" x14ac:dyDescent="0.3">
      <c r="A14" s="126" t="s">
        <v>97</v>
      </c>
      <c r="B14" s="111">
        <v>0.61799999999999999</v>
      </c>
      <c r="C14" s="55">
        <v>5</v>
      </c>
      <c r="D14" s="68">
        <v>20</v>
      </c>
      <c r="E14" s="4">
        <v>10</v>
      </c>
      <c r="F14" s="46">
        <v>1</v>
      </c>
      <c r="G14" s="57">
        <v>1</v>
      </c>
      <c r="H14" s="39">
        <v>3.9129999999999998</v>
      </c>
      <c r="I14" s="59">
        <v>2</v>
      </c>
      <c r="J14" s="46">
        <v>9</v>
      </c>
      <c r="K14" s="4">
        <v>8</v>
      </c>
      <c r="L14" s="4">
        <v>4</v>
      </c>
      <c r="M14" s="4">
        <v>30</v>
      </c>
      <c r="N14" s="32">
        <v>14</v>
      </c>
      <c r="O14" s="44">
        <v>0.622</v>
      </c>
      <c r="P14" s="55">
        <v>1</v>
      </c>
      <c r="Q14" s="68">
        <v>2</v>
      </c>
      <c r="R14" s="4">
        <v>10</v>
      </c>
      <c r="S14" s="46">
        <v>1</v>
      </c>
      <c r="T14" s="57">
        <v>1</v>
      </c>
      <c r="U14" s="39">
        <v>0.20599999999999999</v>
      </c>
      <c r="V14" s="59">
        <v>2</v>
      </c>
      <c r="W14" s="46">
        <v>5</v>
      </c>
      <c r="X14" s="4">
        <v>4</v>
      </c>
      <c r="Y14" s="4">
        <v>1</v>
      </c>
      <c r="Z14" s="4">
        <v>8</v>
      </c>
      <c r="AA14" s="32">
        <v>3</v>
      </c>
      <c r="AB14" s="44">
        <v>0.434</v>
      </c>
      <c r="AC14" s="55">
        <v>5</v>
      </c>
      <c r="AD14" s="68">
        <v>17</v>
      </c>
      <c r="AE14" s="4">
        <v>8</v>
      </c>
      <c r="AF14" s="46">
        <v>4</v>
      </c>
      <c r="AG14" s="57">
        <v>17</v>
      </c>
      <c r="AH14" s="39">
        <v>-4.649</v>
      </c>
      <c r="AI14" s="59">
        <v>5</v>
      </c>
      <c r="AJ14" s="46">
        <v>20</v>
      </c>
      <c r="AK14" s="4">
        <v>14</v>
      </c>
      <c r="AL14" s="4">
        <v>5</v>
      </c>
      <c r="AM14" s="4">
        <v>54</v>
      </c>
      <c r="AN14" s="32">
        <v>21</v>
      </c>
      <c r="AO14" s="90">
        <v>0.91100000000000003</v>
      </c>
      <c r="AP14" s="55">
        <v>1</v>
      </c>
      <c r="AQ14" s="68">
        <v>1</v>
      </c>
      <c r="AR14" s="4">
        <v>8</v>
      </c>
      <c r="AS14" s="46">
        <v>6</v>
      </c>
      <c r="AT14" s="57">
        <v>19</v>
      </c>
      <c r="AU14" s="39">
        <v>-0.39400000000000002</v>
      </c>
      <c r="AV14" s="59">
        <v>5</v>
      </c>
      <c r="AW14" s="46">
        <v>20</v>
      </c>
      <c r="AX14" s="4">
        <v>12</v>
      </c>
      <c r="AY14" s="4">
        <v>5</v>
      </c>
      <c r="AZ14" s="4">
        <v>40</v>
      </c>
      <c r="BA14" s="32">
        <v>17</v>
      </c>
      <c r="BB14" s="44">
        <v>0</v>
      </c>
      <c r="BC14" s="53">
        <v>1</v>
      </c>
      <c r="BD14" s="46">
        <v>1</v>
      </c>
      <c r="BE14" s="4">
        <v>10</v>
      </c>
      <c r="BF14" s="46">
        <v>1</v>
      </c>
      <c r="BG14" s="57">
        <v>1</v>
      </c>
      <c r="BH14" s="42">
        <v>0</v>
      </c>
      <c r="BI14" s="59">
        <v>1</v>
      </c>
      <c r="BJ14" s="46">
        <v>2</v>
      </c>
      <c r="BK14" s="4">
        <v>3</v>
      </c>
      <c r="BL14" s="4">
        <v>1</v>
      </c>
      <c r="BM14" s="4">
        <v>4</v>
      </c>
      <c r="BN14" s="32">
        <v>1</v>
      </c>
      <c r="BO14" s="44">
        <v>-0.13300000000000001</v>
      </c>
      <c r="BP14" s="53">
        <v>6</v>
      </c>
      <c r="BQ14" s="46">
        <v>19</v>
      </c>
      <c r="BR14" s="4">
        <v>10</v>
      </c>
      <c r="BS14" s="46">
        <v>1</v>
      </c>
      <c r="BT14" s="57">
        <v>1</v>
      </c>
      <c r="BU14" s="42">
        <v>1</v>
      </c>
      <c r="BV14" s="59">
        <v>1</v>
      </c>
      <c r="BW14" s="46">
        <v>1</v>
      </c>
      <c r="BX14" s="4">
        <v>8</v>
      </c>
      <c r="BY14" s="4">
        <v>6</v>
      </c>
      <c r="BZ14" s="4">
        <v>21</v>
      </c>
      <c r="CA14" s="32">
        <v>19</v>
      </c>
      <c r="CB14" s="309">
        <f t="shared" si="7"/>
        <v>2.452</v>
      </c>
      <c r="CC14" s="274">
        <f>RANK(CB14,CB9:CB14,0)</f>
        <v>2</v>
      </c>
      <c r="CD14" s="260">
        <f>RANK(CB14,(CB5:CB7,CB9:CB14,CB16:CB21,CB23:CB29),0)</f>
        <v>6</v>
      </c>
      <c r="CE14" s="254">
        <f t="shared" si="8"/>
        <v>56</v>
      </c>
      <c r="CF14" s="261">
        <f>RANK(CE14,CE9:CE14,0)</f>
        <v>5</v>
      </c>
      <c r="CG14" s="276">
        <f>RANK(CE14,(CE5:CE7,CE9:CE14,CE16:CE21,CE23:CE29),0)</f>
        <v>17</v>
      </c>
      <c r="CH14" s="275">
        <f t="shared" si="9"/>
        <v>7.5999999999999998E-2</v>
      </c>
      <c r="CI14" s="277">
        <f>RANK(CH14,CH9:CH14,0)</f>
        <v>4</v>
      </c>
      <c r="CJ14" s="262">
        <f>RANK(CH14,(CH5:CH7,CH9:CH14,CH16:CH21,CH23:CH29),0)</f>
        <v>18</v>
      </c>
      <c r="CK14" s="257">
        <f t="shared" si="10"/>
        <v>11</v>
      </c>
      <c r="CL14" s="257">
        <f>RANK(CK14,CK9:CK14,1)</f>
        <v>4</v>
      </c>
      <c r="CM14" s="257">
        <f t="shared" si="11"/>
        <v>41</v>
      </c>
      <c r="CN14" s="258">
        <f>RANK(CM14,(CM5,CM6,CM7,CM9,CM10,CM11,CM18,CM19,CM12,CM20,CM13,CM23,CM24,CM16,CM25,CM17,CM26,CM27,CM21,CM28,CM29,CM14),1)</f>
        <v>16</v>
      </c>
      <c r="CO14" s="9">
        <f t="shared" si="12"/>
        <v>0.98099999999999998</v>
      </c>
      <c r="CP14" s="10">
        <f>RANK(CO14,CO9:CO14,0)</f>
        <v>2</v>
      </c>
      <c r="CQ14" s="5">
        <f t="shared" si="13"/>
        <v>16.8</v>
      </c>
      <c r="CR14" s="10">
        <f>RANK(CQ14,CQ9:CQ14,0)</f>
        <v>5</v>
      </c>
      <c r="CS14" s="24">
        <f t="shared" si="14"/>
        <v>2.3E-2</v>
      </c>
      <c r="CT14" s="10">
        <f>RANK(CS14,CS9:CS14,0)</f>
        <v>4</v>
      </c>
      <c r="CU14" s="11">
        <f t="shared" si="15"/>
        <v>11</v>
      </c>
      <c r="CV14" s="12">
        <f>RANK(CU14,CU9:CU14,1)</f>
        <v>4</v>
      </c>
      <c r="CW14" s="126" t="s">
        <v>97</v>
      </c>
    </row>
    <row r="15" spans="1:101" ht="14.25" customHeight="1" thickBot="1" x14ac:dyDescent="0.3">
      <c r="A15" s="229" t="s">
        <v>55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4"/>
      <c r="O15" s="222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4"/>
      <c r="AB15" s="222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4"/>
      <c r="AO15" s="222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4"/>
      <c r="BB15" s="222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4"/>
      <c r="BO15" s="222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4"/>
      <c r="CB15" s="314"/>
      <c r="CC15" s="303"/>
      <c r="CD15" s="303"/>
      <c r="CE15" s="315"/>
      <c r="CF15" s="303"/>
      <c r="CG15" s="303"/>
      <c r="CH15" s="304"/>
      <c r="CI15" s="303"/>
      <c r="CJ15" s="303"/>
      <c r="CK15" s="303"/>
      <c r="CL15" s="303"/>
      <c r="CM15" s="303"/>
      <c r="CN15" s="303"/>
      <c r="CO15" s="242"/>
      <c r="CP15" s="238"/>
      <c r="CQ15" s="244"/>
      <c r="CR15" s="238"/>
      <c r="CS15" s="243"/>
      <c r="CT15" s="238"/>
      <c r="CU15" s="245"/>
      <c r="CV15" s="306"/>
      <c r="CW15" s="229" t="s">
        <v>55</v>
      </c>
    </row>
    <row r="16" spans="1:101" ht="14.25" customHeight="1" x14ac:dyDescent="0.25">
      <c r="A16" s="123" t="s">
        <v>58</v>
      </c>
      <c r="B16" s="111">
        <v>0.622</v>
      </c>
      <c r="C16" s="53">
        <v>6</v>
      </c>
      <c r="D16" s="46">
        <v>18</v>
      </c>
      <c r="E16" s="10">
        <v>10</v>
      </c>
      <c r="F16" s="59">
        <v>1</v>
      </c>
      <c r="G16" s="57">
        <v>1</v>
      </c>
      <c r="H16" s="42">
        <v>0</v>
      </c>
      <c r="I16" s="59">
        <v>4</v>
      </c>
      <c r="J16" s="57">
        <v>18</v>
      </c>
      <c r="K16" s="10">
        <v>11</v>
      </c>
      <c r="L16" s="10">
        <v>5</v>
      </c>
      <c r="M16" s="10">
        <v>37</v>
      </c>
      <c r="N16" s="33">
        <v>19</v>
      </c>
      <c r="O16" s="44">
        <v>0.502</v>
      </c>
      <c r="P16" s="53">
        <v>6</v>
      </c>
      <c r="Q16" s="46">
        <v>15</v>
      </c>
      <c r="R16" s="10">
        <v>10</v>
      </c>
      <c r="S16" s="59">
        <v>1</v>
      </c>
      <c r="T16" s="57">
        <v>1</v>
      </c>
      <c r="U16" s="42">
        <v>0</v>
      </c>
      <c r="V16" s="59">
        <v>2</v>
      </c>
      <c r="W16" s="57">
        <v>6</v>
      </c>
      <c r="X16" s="10">
        <v>9</v>
      </c>
      <c r="Y16" s="10">
        <v>5</v>
      </c>
      <c r="Z16" s="10">
        <v>22</v>
      </c>
      <c r="AA16" s="33">
        <v>13</v>
      </c>
      <c r="AB16" s="44">
        <v>0.60599999999999998</v>
      </c>
      <c r="AC16" s="53">
        <v>3</v>
      </c>
      <c r="AD16" s="46">
        <v>9</v>
      </c>
      <c r="AE16" s="10">
        <v>10</v>
      </c>
      <c r="AF16" s="59">
        <v>1</v>
      </c>
      <c r="AG16" s="57">
        <v>1</v>
      </c>
      <c r="AH16" s="42">
        <v>-5.5E-2</v>
      </c>
      <c r="AI16" s="59">
        <v>5</v>
      </c>
      <c r="AJ16" s="57">
        <v>18</v>
      </c>
      <c r="AK16" s="10">
        <v>9</v>
      </c>
      <c r="AL16" s="10">
        <v>3</v>
      </c>
      <c r="AM16" s="10">
        <v>28</v>
      </c>
      <c r="AN16" s="33">
        <v>9</v>
      </c>
      <c r="AO16" s="90">
        <v>0.60699999999999998</v>
      </c>
      <c r="AP16" s="53">
        <v>3</v>
      </c>
      <c r="AQ16" s="46">
        <v>11</v>
      </c>
      <c r="AR16" s="10">
        <v>9</v>
      </c>
      <c r="AS16" s="59">
        <v>2</v>
      </c>
      <c r="AT16" s="57">
        <v>10</v>
      </c>
      <c r="AU16" s="42">
        <v>-5.0000000000000001E-3</v>
      </c>
      <c r="AV16" s="59">
        <v>5</v>
      </c>
      <c r="AW16" s="57">
        <v>17</v>
      </c>
      <c r="AX16" s="10">
        <v>10</v>
      </c>
      <c r="AY16" s="10">
        <v>3</v>
      </c>
      <c r="AZ16" s="10">
        <v>38</v>
      </c>
      <c r="BA16" s="33">
        <v>16</v>
      </c>
      <c r="BB16" s="44">
        <v>0</v>
      </c>
      <c r="BC16" s="53">
        <v>1</v>
      </c>
      <c r="BD16" s="46">
        <v>1</v>
      </c>
      <c r="BE16" s="10">
        <v>10</v>
      </c>
      <c r="BF16" s="59">
        <v>1</v>
      </c>
      <c r="BG16" s="57">
        <v>1</v>
      </c>
      <c r="BH16" s="42">
        <v>0</v>
      </c>
      <c r="BI16" s="59">
        <v>1</v>
      </c>
      <c r="BJ16" s="57">
        <v>2</v>
      </c>
      <c r="BK16" s="10">
        <v>3</v>
      </c>
      <c r="BL16" s="10">
        <v>1</v>
      </c>
      <c r="BM16" s="10">
        <v>4</v>
      </c>
      <c r="BN16" s="33">
        <v>1</v>
      </c>
      <c r="BO16" s="44">
        <v>0</v>
      </c>
      <c r="BP16" s="53">
        <v>1</v>
      </c>
      <c r="BQ16" s="46">
        <v>1</v>
      </c>
      <c r="BR16" s="10">
        <v>10</v>
      </c>
      <c r="BS16" s="59">
        <v>1</v>
      </c>
      <c r="BT16" s="57">
        <v>1</v>
      </c>
      <c r="BU16" s="42">
        <v>0</v>
      </c>
      <c r="BV16" s="59">
        <v>1</v>
      </c>
      <c r="BW16" s="57">
        <v>3</v>
      </c>
      <c r="BX16" s="10">
        <v>3</v>
      </c>
      <c r="BY16" s="10">
        <v>1</v>
      </c>
      <c r="BZ16" s="10">
        <v>5</v>
      </c>
      <c r="CA16" s="33">
        <v>1</v>
      </c>
      <c r="CB16" s="309">
        <f t="shared" ref="CB16:CB21" si="16">SUM(B16,O16,AB16,AO16,BB16,BO16)</f>
        <v>2.3370000000000002</v>
      </c>
      <c r="CC16" s="274">
        <f>RANK(CB16,CB16:CB21,0)</f>
        <v>2</v>
      </c>
      <c r="CD16" s="260">
        <f>RANK(CB16,(CB5:CB7,CB9:CB14,CB16:CB21,CB23:CB29),0)</f>
        <v>8</v>
      </c>
      <c r="CE16" s="254">
        <f t="shared" ref="CE16:CE21" si="17">SUM(E16,R16,AE16,AR16,BE16,BR16)</f>
        <v>59</v>
      </c>
      <c r="CF16" s="278">
        <f>RANK(CE16,CE16:CE21,0)</f>
        <v>2</v>
      </c>
      <c r="CG16" s="276">
        <f>RANK(CE16,(CE5:CE7,CE9:CE14,CE16:CE21,CE23:CE29),0)</f>
        <v>6</v>
      </c>
      <c r="CH16" s="275">
        <f t="shared" ref="CH16:CH21" si="18">SUM(H16,U16,AH16,AU16,BH16,BU16)</f>
        <v>-0.06</v>
      </c>
      <c r="CI16" s="277">
        <f>RANK(CH16,CH16:CH21,0)</f>
        <v>5</v>
      </c>
      <c r="CJ16" s="279">
        <f>RANK(CH16,(CH5:CH7,CH9:CH14,CH16:CH21,CH23:CH29),0)</f>
        <v>20</v>
      </c>
      <c r="CK16" s="257">
        <f t="shared" ref="CK16:CK21" si="19">SUM(CC16,CF16,CI16)</f>
        <v>9</v>
      </c>
      <c r="CL16" s="257">
        <f>RANK(CK16,CK16:CK21,1)</f>
        <v>3</v>
      </c>
      <c r="CM16" s="257">
        <f t="shared" ref="CM16:CM21" si="20">SUM(CD16,CG16,CJ16)</f>
        <v>34</v>
      </c>
      <c r="CN16" s="258">
        <f>RANK(CM16,(CM5,CM6,CM7,CM9,CM10,CM11,CM18,CM19,CM12,CM20,CM13,CM23,CM24,CM16,CM25,CM17,CM26,CM27,CM21,CM28,CM29,CM14),1)</f>
        <v>12</v>
      </c>
      <c r="CO16" s="9">
        <f t="shared" ref="CO16:CO21" si="21">CB16*4/10</f>
        <v>0.93500000000000005</v>
      </c>
      <c r="CP16" s="10">
        <f>RANK(CO16,CO16:CO21,0)</f>
        <v>2</v>
      </c>
      <c r="CQ16" s="5">
        <f t="shared" ref="CQ16:CQ21" si="22">CE16*3/10</f>
        <v>17.7</v>
      </c>
      <c r="CR16" s="10">
        <f>RANK(CQ16,CQ16:CQ21,0)</f>
        <v>2</v>
      </c>
      <c r="CS16" s="24">
        <f t="shared" ref="CS16:CS21" si="23">CH16*3/10</f>
        <v>-1.7999999999999999E-2</v>
      </c>
      <c r="CT16" s="10">
        <f>RANK(CS16,CS16:CS21,0)</f>
        <v>5</v>
      </c>
      <c r="CU16" s="10">
        <f t="shared" ref="CU16:CU21" si="24">SUM(CP16,CR16,CT16)</f>
        <v>9</v>
      </c>
      <c r="CV16" s="12">
        <f>RANK(CU16,CU16:CU21,1)</f>
        <v>3</v>
      </c>
      <c r="CW16" s="123" t="s">
        <v>58</v>
      </c>
    </row>
    <row r="17" spans="1:101" ht="14.25" customHeight="1" x14ac:dyDescent="0.25">
      <c r="A17" s="124" t="s">
        <v>59</v>
      </c>
      <c r="B17" s="112">
        <v>0.623</v>
      </c>
      <c r="C17" s="48">
        <v>5</v>
      </c>
      <c r="D17" s="49">
        <v>16</v>
      </c>
      <c r="E17" s="15">
        <v>10</v>
      </c>
      <c r="F17" s="60">
        <v>1</v>
      </c>
      <c r="G17" s="61">
        <v>1</v>
      </c>
      <c r="H17" s="40">
        <v>0</v>
      </c>
      <c r="I17" s="60">
        <v>4</v>
      </c>
      <c r="J17" s="61">
        <v>18</v>
      </c>
      <c r="K17" s="15">
        <v>10</v>
      </c>
      <c r="L17" s="15">
        <v>4</v>
      </c>
      <c r="M17" s="15">
        <v>35</v>
      </c>
      <c r="N17" s="34">
        <v>18</v>
      </c>
      <c r="O17" s="47">
        <v>0.55200000000000005</v>
      </c>
      <c r="P17" s="48">
        <v>3</v>
      </c>
      <c r="Q17" s="49">
        <v>9</v>
      </c>
      <c r="R17" s="15">
        <v>10</v>
      </c>
      <c r="S17" s="60">
        <v>1</v>
      </c>
      <c r="T17" s="61">
        <v>1</v>
      </c>
      <c r="U17" s="40">
        <v>0</v>
      </c>
      <c r="V17" s="60">
        <v>2</v>
      </c>
      <c r="W17" s="61">
        <v>6</v>
      </c>
      <c r="X17" s="15">
        <v>6</v>
      </c>
      <c r="Y17" s="15">
        <v>2</v>
      </c>
      <c r="Z17" s="15">
        <v>16</v>
      </c>
      <c r="AA17" s="34">
        <v>8</v>
      </c>
      <c r="AB17" s="47">
        <v>0.46500000000000002</v>
      </c>
      <c r="AC17" s="48">
        <v>4</v>
      </c>
      <c r="AD17" s="49">
        <v>14</v>
      </c>
      <c r="AE17" s="15">
        <v>10</v>
      </c>
      <c r="AF17" s="60">
        <v>1</v>
      </c>
      <c r="AG17" s="61">
        <v>1</v>
      </c>
      <c r="AH17" s="40">
        <v>9.17</v>
      </c>
      <c r="AI17" s="60">
        <v>1</v>
      </c>
      <c r="AJ17" s="61">
        <v>5</v>
      </c>
      <c r="AK17" s="15">
        <v>6</v>
      </c>
      <c r="AL17" s="15">
        <v>1</v>
      </c>
      <c r="AM17" s="15">
        <v>20</v>
      </c>
      <c r="AN17" s="34">
        <v>6</v>
      </c>
      <c r="AO17" s="91">
        <v>0.57699999999999996</v>
      </c>
      <c r="AP17" s="48">
        <v>4</v>
      </c>
      <c r="AQ17" s="49">
        <v>13</v>
      </c>
      <c r="AR17" s="15">
        <v>10</v>
      </c>
      <c r="AS17" s="60">
        <v>1</v>
      </c>
      <c r="AT17" s="61">
        <v>1</v>
      </c>
      <c r="AU17" s="40">
        <v>1.2969999999999999</v>
      </c>
      <c r="AV17" s="60">
        <v>1</v>
      </c>
      <c r="AW17" s="61">
        <v>3</v>
      </c>
      <c r="AX17" s="15">
        <v>6</v>
      </c>
      <c r="AY17" s="15">
        <v>2</v>
      </c>
      <c r="AZ17" s="15">
        <v>17</v>
      </c>
      <c r="BA17" s="34">
        <v>6</v>
      </c>
      <c r="BB17" s="47">
        <v>0</v>
      </c>
      <c r="BC17" s="48">
        <v>1</v>
      </c>
      <c r="BD17" s="49">
        <v>1</v>
      </c>
      <c r="BE17" s="15">
        <v>10</v>
      </c>
      <c r="BF17" s="60">
        <v>1</v>
      </c>
      <c r="BG17" s="61">
        <v>1</v>
      </c>
      <c r="BH17" s="40">
        <v>0</v>
      </c>
      <c r="BI17" s="60">
        <v>1</v>
      </c>
      <c r="BJ17" s="61">
        <v>2</v>
      </c>
      <c r="BK17" s="15">
        <v>3</v>
      </c>
      <c r="BL17" s="15">
        <v>1</v>
      </c>
      <c r="BM17" s="15">
        <v>4</v>
      </c>
      <c r="BN17" s="34">
        <v>1</v>
      </c>
      <c r="BO17" s="47">
        <v>0</v>
      </c>
      <c r="BP17" s="48">
        <v>1</v>
      </c>
      <c r="BQ17" s="49">
        <v>1</v>
      </c>
      <c r="BR17" s="15">
        <v>10</v>
      </c>
      <c r="BS17" s="60">
        <v>1</v>
      </c>
      <c r="BT17" s="61">
        <v>1</v>
      </c>
      <c r="BU17" s="40">
        <v>0</v>
      </c>
      <c r="BV17" s="60">
        <v>1</v>
      </c>
      <c r="BW17" s="61">
        <v>3</v>
      </c>
      <c r="BX17" s="15">
        <v>3</v>
      </c>
      <c r="BY17" s="15">
        <v>1</v>
      </c>
      <c r="BZ17" s="15">
        <v>5</v>
      </c>
      <c r="CA17" s="34">
        <v>1</v>
      </c>
      <c r="CB17" s="311">
        <f t="shared" si="16"/>
        <v>2.2170000000000001</v>
      </c>
      <c r="CC17" s="263">
        <f>RANK(CB17,CB16:CB21,0)</f>
        <v>4</v>
      </c>
      <c r="CD17" s="264">
        <f>RANK(CB17,(CB5:CB7,CB9:CB14,CB16:CB21,CB23:CB29),0)</f>
        <v>11</v>
      </c>
      <c r="CE17" s="316">
        <f t="shared" si="17"/>
        <v>60</v>
      </c>
      <c r="CF17" s="280">
        <f>RANK(CE17,CE16:CE21,0)</f>
        <v>1</v>
      </c>
      <c r="CG17" s="281">
        <f>RANK(CE17,(CE5:CE7,CE9:CE14,CE16:CE21,CE23:CE29),0)</f>
        <v>1</v>
      </c>
      <c r="CH17" s="249">
        <f t="shared" si="18"/>
        <v>10.467000000000001</v>
      </c>
      <c r="CI17" s="282">
        <f>RANK(CH17,CH16:CH21,0)</f>
        <v>3</v>
      </c>
      <c r="CJ17" s="283">
        <f>RANK(CH17,(CH5:CH7,CH9:CH14,CH16:CH21,CH23:CH29),0)</f>
        <v>9</v>
      </c>
      <c r="CK17" s="267">
        <f t="shared" si="19"/>
        <v>8</v>
      </c>
      <c r="CL17" s="267">
        <f>RANK(CK17,CK16:CK21,1)</f>
        <v>1</v>
      </c>
      <c r="CM17" s="267">
        <f t="shared" si="20"/>
        <v>21</v>
      </c>
      <c r="CN17" s="268">
        <f>RANK(CM17,(CM5,CM6,CM7,CM9,CM10,CM11,CM18,CM19,CM12,CM20,CM13,CM23,CM24,CM16,CM25,CM17,CM26,CM27,CM21,CM28,CM29,CM14),1)</f>
        <v>6</v>
      </c>
      <c r="CO17" s="14">
        <f t="shared" si="21"/>
        <v>0.88700000000000001</v>
      </c>
      <c r="CP17" s="15">
        <f>RANK(CO17,CO16:CO21,0)</f>
        <v>4</v>
      </c>
      <c r="CQ17" s="7">
        <f t="shared" si="22"/>
        <v>18</v>
      </c>
      <c r="CR17" s="15">
        <f>RANK(CQ17,CQ16:CQ21,0)</f>
        <v>1</v>
      </c>
      <c r="CS17" s="25">
        <f t="shared" si="23"/>
        <v>3.14</v>
      </c>
      <c r="CT17" s="15">
        <f>RANK(CS17,CS16:CS21,0)</f>
        <v>3</v>
      </c>
      <c r="CU17" s="15">
        <f t="shared" si="24"/>
        <v>8</v>
      </c>
      <c r="CV17" s="17">
        <f>RANK(CU17,CU16:CU21,1)</f>
        <v>1</v>
      </c>
      <c r="CW17" s="124" t="s">
        <v>59</v>
      </c>
    </row>
    <row r="18" spans="1:101" ht="14.25" customHeight="1" x14ac:dyDescent="0.25">
      <c r="A18" s="125" t="s">
        <v>52</v>
      </c>
      <c r="B18" s="113">
        <v>0.65</v>
      </c>
      <c r="C18" s="51">
        <v>2</v>
      </c>
      <c r="D18" s="52">
        <v>3</v>
      </c>
      <c r="E18" s="4">
        <v>10</v>
      </c>
      <c r="F18" s="52">
        <v>1</v>
      </c>
      <c r="G18" s="52">
        <v>1</v>
      </c>
      <c r="H18" s="39">
        <v>11.236000000000001</v>
      </c>
      <c r="I18" s="52">
        <v>2</v>
      </c>
      <c r="J18" s="52">
        <v>4</v>
      </c>
      <c r="K18" s="4">
        <v>5</v>
      </c>
      <c r="L18" s="4">
        <v>2</v>
      </c>
      <c r="M18" s="4">
        <v>8</v>
      </c>
      <c r="N18" s="32">
        <v>4</v>
      </c>
      <c r="O18" s="50">
        <v>0.58699999999999997</v>
      </c>
      <c r="P18" s="51">
        <v>1</v>
      </c>
      <c r="Q18" s="52">
        <v>4</v>
      </c>
      <c r="R18" s="4">
        <v>10</v>
      </c>
      <c r="S18" s="52">
        <v>1</v>
      </c>
      <c r="T18" s="52">
        <v>1</v>
      </c>
      <c r="U18" s="39">
        <v>-0.33300000000000002</v>
      </c>
      <c r="V18" s="52">
        <v>5</v>
      </c>
      <c r="W18" s="52">
        <v>20</v>
      </c>
      <c r="X18" s="4">
        <v>7</v>
      </c>
      <c r="Y18" s="4">
        <v>3</v>
      </c>
      <c r="Z18" s="4">
        <v>25</v>
      </c>
      <c r="AA18" s="32">
        <v>15</v>
      </c>
      <c r="AB18" s="50">
        <v>0.34399999999999997</v>
      </c>
      <c r="AC18" s="51">
        <v>5</v>
      </c>
      <c r="AD18" s="52">
        <v>20</v>
      </c>
      <c r="AE18" s="4">
        <v>9</v>
      </c>
      <c r="AF18" s="52">
        <v>3</v>
      </c>
      <c r="AG18" s="52">
        <v>10</v>
      </c>
      <c r="AH18" s="39">
        <v>0.14299999999999999</v>
      </c>
      <c r="AI18" s="52">
        <v>4</v>
      </c>
      <c r="AJ18" s="52">
        <v>15</v>
      </c>
      <c r="AK18" s="4">
        <v>12</v>
      </c>
      <c r="AL18" s="4">
        <v>4</v>
      </c>
      <c r="AM18" s="4">
        <v>45</v>
      </c>
      <c r="AN18" s="32">
        <v>17</v>
      </c>
      <c r="AO18" s="89">
        <v>0.55800000000000005</v>
      </c>
      <c r="AP18" s="51">
        <v>5</v>
      </c>
      <c r="AQ18" s="52">
        <v>14</v>
      </c>
      <c r="AR18" s="4">
        <v>9</v>
      </c>
      <c r="AS18" s="52">
        <v>2</v>
      </c>
      <c r="AT18" s="52">
        <v>10</v>
      </c>
      <c r="AU18" s="39">
        <v>0.14000000000000001</v>
      </c>
      <c r="AV18" s="52">
        <v>3</v>
      </c>
      <c r="AW18" s="52">
        <v>12</v>
      </c>
      <c r="AX18" s="4">
        <v>10</v>
      </c>
      <c r="AY18" s="4">
        <v>3</v>
      </c>
      <c r="AZ18" s="4">
        <v>36</v>
      </c>
      <c r="BA18" s="32">
        <v>13</v>
      </c>
      <c r="BB18" s="50">
        <v>-0.13300000000000001</v>
      </c>
      <c r="BC18" s="51">
        <v>6</v>
      </c>
      <c r="BD18" s="52">
        <v>20</v>
      </c>
      <c r="BE18" s="4">
        <v>10</v>
      </c>
      <c r="BF18" s="52">
        <v>1</v>
      </c>
      <c r="BG18" s="52">
        <v>1</v>
      </c>
      <c r="BH18" s="39">
        <v>0</v>
      </c>
      <c r="BI18" s="52">
        <v>1</v>
      </c>
      <c r="BJ18" s="52">
        <v>2</v>
      </c>
      <c r="BK18" s="4">
        <v>8</v>
      </c>
      <c r="BL18" s="4">
        <v>6</v>
      </c>
      <c r="BM18" s="4">
        <v>23</v>
      </c>
      <c r="BN18" s="32">
        <v>20</v>
      </c>
      <c r="BO18" s="50">
        <v>0</v>
      </c>
      <c r="BP18" s="51">
        <v>1</v>
      </c>
      <c r="BQ18" s="52">
        <v>1</v>
      </c>
      <c r="BR18" s="4">
        <v>10</v>
      </c>
      <c r="BS18" s="52">
        <v>1</v>
      </c>
      <c r="BT18" s="52">
        <v>1</v>
      </c>
      <c r="BU18" s="39">
        <v>0</v>
      </c>
      <c r="BV18" s="52">
        <v>1</v>
      </c>
      <c r="BW18" s="52">
        <v>3</v>
      </c>
      <c r="BX18" s="4">
        <v>3</v>
      </c>
      <c r="BY18" s="4">
        <v>1</v>
      </c>
      <c r="BZ18" s="4">
        <v>5</v>
      </c>
      <c r="CA18" s="32">
        <v>1</v>
      </c>
      <c r="CB18" s="307">
        <f t="shared" si="16"/>
        <v>2.0059999999999998</v>
      </c>
      <c r="CC18" s="269">
        <f>RANK(CB18,CB16:CB21,0)</f>
        <v>6</v>
      </c>
      <c r="CD18" s="270">
        <f>RANK(CB18,(CB5:CB7,CB9:CB14,CB16:CB21,CB23:CB29),0)</f>
        <v>17</v>
      </c>
      <c r="CE18" s="248">
        <f t="shared" si="17"/>
        <v>58</v>
      </c>
      <c r="CF18" s="271">
        <f>RANK(CE18,CE16:CE21,0)</f>
        <v>3</v>
      </c>
      <c r="CG18" s="271">
        <f>RANK(CE18,(CE5:CE7,CE9:CE14,CE16:CE21,CE23:CE29),0)</f>
        <v>11</v>
      </c>
      <c r="CH18" s="272">
        <f t="shared" si="18"/>
        <v>11.186</v>
      </c>
      <c r="CI18" s="273">
        <f>RANK(CH18,CH16:CH21,0)</f>
        <v>2</v>
      </c>
      <c r="CJ18" s="273">
        <f>RANK(CH18,(CH5:CH7,CH9:CH14,CH16:CH21,CH23:CH29),0)</f>
        <v>5</v>
      </c>
      <c r="CK18" s="251">
        <f t="shared" si="19"/>
        <v>11</v>
      </c>
      <c r="CL18" s="251">
        <f>RANK(CK18,CK16:CK21,1)</f>
        <v>4</v>
      </c>
      <c r="CM18" s="251">
        <f t="shared" si="20"/>
        <v>33</v>
      </c>
      <c r="CN18" s="252">
        <f>RANK(CM18,(CM5,CM6,CM7,CM9,CM10,CM11,CM18,CM19,CM12,CM20,CM13,CM23,CM24,CM16,CM25,CM17,CM26,CM27,CM21,CM28,CM29,CM14),1)</f>
        <v>11</v>
      </c>
      <c r="CO18" s="3">
        <f t="shared" si="21"/>
        <v>0.80200000000000005</v>
      </c>
      <c r="CP18" s="4">
        <f>RANK(CO18,CO16:CO21,0)</f>
        <v>6</v>
      </c>
      <c r="CQ18" s="13">
        <f t="shared" si="22"/>
        <v>17.399999999999999</v>
      </c>
      <c r="CR18" s="4">
        <f>RANK(CQ18,CQ16:CQ21,0)</f>
        <v>3</v>
      </c>
      <c r="CS18" s="23">
        <f t="shared" si="23"/>
        <v>3.3559999999999999</v>
      </c>
      <c r="CT18" s="4">
        <f>RANK(CS18,CS16:CS21,0)</f>
        <v>2</v>
      </c>
      <c r="CU18" s="8">
        <f t="shared" si="24"/>
        <v>11</v>
      </c>
      <c r="CV18" s="6">
        <f>RANK(CU18,CU16:CU21,1)</f>
        <v>4</v>
      </c>
      <c r="CW18" s="125" t="s">
        <v>52</v>
      </c>
    </row>
    <row r="19" spans="1:101" ht="14.25" customHeight="1" x14ac:dyDescent="0.25">
      <c r="A19" s="126" t="s">
        <v>53</v>
      </c>
      <c r="B19" s="112">
        <v>0.65400000000000003</v>
      </c>
      <c r="C19" s="48">
        <v>1</v>
      </c>
      <c r="D19" s="49">
        <v>1</v>
      </c>
      <c r="E19" s="10">
        <v>10</v>
      </c>
      <c r="F19" s="46">
        <v>1</v>
      </c>
      <c r="G19" s="46">
        <v>1</v>
      </c>
      <c r="H19" s="40">
        <v>12.071</v>
      </c>
      <c r="I19" s="49">
        <v>1</v>
      </c>
      <c r="J19" s="49">
        <v>3</v>
      </c>
      <c r="K19" s="15">
        <v>3</v>
      </c>
      <c r="L19" s="15">
        <v>1</v>
      </c>
      <c r="M19" s="15">
        <v>5</v>
      </c>
      <c r="N19" s="34">
        <v>2</v>
      </c>
      <c r="O19" s="47">
        <v>0.58399999999999996</v>
      </c>
      <c r="P19" s="48">
        <v>2</v>
      </c>
      <c r="Q19" s="49">
        <v>5</v>
      </c>
      <c r="R19" s="10">
        <v>10</v>
      </c>
      <c r="S19" s="46">
        <v>1</v>
      </c>
      <c r="T19" s="46">
        <v>1</v>
      </c>
      <c r="U19" s="40">
        <v>5.1609999999999996</v>
      </c>
      <c r="V19" s="49">
        <v>1</v>
      </c>
      <c r="W19" s="49">
        <v>1</v>
      </c>
      <c r="X19" s="15">
        <v>4</v>
      </c>
      <c r="Y19" s="15">
        <v>1</v>
      </c>
      <c r="Z19" s="15">
        <v>7</v>
      </c>
      <c r="AA19" s="34">
        <v>2</v>
      </c>
      <c r="AB19" s="47">
        <v>0.28599999999999998</v>
      </c>
      <c r="AC19" s="48">
        <v>6</v>
      </c>
      <c r="AD19" s="49">
        <v>21</v>
      </c>
      <c r="AE19" s="10">
        <v>7</v>
      </c>
      <c r="AF19" s="46">
        <v>6</v>
      </c>
      <c r="AG19" s="46">
        <v>20</v>
      </c>
      <c r="AH19" s="40">
        <v>6.4290000000000003</v>
      </c>
      <c r="AI19" s="49">
        <v>2</v>
      </c>
      <c r="AJ19" s="49">
        <v>7</v>
      </c>
      <c r="AK19" s="15">
        <v>14</v>
      </c>
      <c r="AL19" s="15">
        <v>6</v>
      </c>
      <c r="AM19" s="15">
        <v>48</v>
      </c>
      <c r="AN19" s="34">
        <v>20</v>
      </c>
      <c r="AO19" s="91">
        <v>0.51300000000000001</v>
      </c>
      <c r="AP19" s="48">
        <v>6</v>
      </c>
      <c r="AQ19" s="49">
        <v>17</v>
      </c>
      <c r="AR19" s="10">
        <v>7</v>
      </c>
      <c r="AS19" s="46">
        <v>6</v>
      </c>
      <c r="AT19" s="46">
        <v>21</v>
      </c>
      <c r="AU19" s="40">
        <v>0</v>
      </c>
      <c r="AV19" s="49">
        <v>4</v>
      </c>
      <c r="AW19" s="49">
        <v>15</v>
      </c>
      <c r="AX19" s="15">
        <v>16</v>
      </c>
      <c r="AY19" s="15">
        <v>6</v>
      </c>
      <c r="AZ19" s="15">
        <v>53</v>
      </c>
      <c r="BA19" s="34">
        <v>20</v>
      </c>
      <c r="BB19" s="47">
        <v>0</v>
      </c>
      <c r="BC19" s="48">
        <v>1</v>
      </c>
      <c r="BD19" s="49">
        <v>1</v>
      </c>
      <c r="BE19" s="10">
        <v>10</v>
      </c>
      <c r="BF19" s="46">
        <v>1</v>
      </c>
      <c r="BG19" s="46">
        <v>1</v>
      </c>
      <c r="BH19" s="40">
        <v>0</v>
      </c>
      <c r="BI19" s="49">
        <v>1</v>
      </c>
      <c r="BJ19" s="49">
        <v>2</v>
      </c>
      <c r="BK19" s="15">
        <v>3</v>
      </c>
      <c r="BL19" s="15">
        <v>1</v>
      </c>
      <c r="BM19" s="15">
        <v>4</v>
      </c>
      <c r="BN19" s="34">
        <v>1</v>
      </c>
      <c r="BO19" s="47">
        <v>0</v>
      </c>
      <c r="BP19" s="48">
        <v>1</v>
      </c>
      <c r="BQ19" s="49">
        <v>1</v>
      </c>
      <c r="BR19" s="10">
        <v>10</v>
      </c>
      <c r="BS19" s="46">
        <v>1</v>
      </c>
      <c r="BT19" s="46">
        <v>1</v>
      </c>
      <c r="BU19" s="40">
        <v>0</v>
      </c>
      <c r="BV19" s="49">
        <v>1</v>
      </c>
      <c r="BW19" s="49">
        <v>3</v>
      </c>
      <c r="BX19" s="15">
        <v>3</v>
      </c>
      <c r="BY19" s="15">
        <v>1</v>
      </c>
      <c r="BZ19" s="15">
        <v>5</v>
      </c>
      <c r="CA19" s="34">
        <v>1</v>
      </c>
      <c r="CB19" s="311">
        <f t="shared" si="16"/>
        <v>2.0369999999999999</v>
      </c>
      <c r="CC19" s="263">
        <f>RANK(CB19,CB16:CB21,0)</f>
        <v>5</v>
      </c>
      <c r="CD19" s="264">
        <f>RANK(CB19,(CB5:CB7,CB9:CB14,CB16:CB21,CB23:CB29),0)</f>
        <v>16</v>
      </c>
      <c r="CE19" s="254">
        <f t="shared" si="17"/>
        <v>54</v>
      </c>
      <c r="CF19" s="265">
        <f>RANK(CE19,CE16:CE21,0)</f>
        <v>6</v>
      </c>
      <c r="CG19" s="265">
        <f>RANK(CE19,(CE5:CE7,CE9:CE14,CE16:CE21,CE23:CE29),0)</f>
        <v>20</v>
      </c>
      <c r="CH19" s="249">
        <f t="shared" si="18"/>
        <v>23.661000000000001</v>
      </c>
      <c r="CI19" s="266">
        <f>RANK(CH19,CH16:CH21,0)</f>
        <v>1</v>
      </c>
      <c r="CJ19" s="266">
        <f>RANK(CH19,(CH5:CH7,CH9:CH14,CH16:CH21,CH23:CH29),0)</f>
        <v>2</v>
      </c>
      <c r="CK19" s="267">
        <f t="shared" si="19"/>
        <v>12</v>
      </c>
      <c r="CL19" s="267">
        <f>RANK(CK19,CK16:CK21,1)</f>
        <v>5</v>
      </c>
      <c r="CM19" s="267">
        <f t="shared" si="20"/>
        <v>38</v>
      </c>
      <c r="CN19" s="268">
        <f>RANK(CM19,(CM5,CM6,CM7,CM9,CM10,CM11,CM18,CM19,CM12,CM20,CM13,CM23,CM24,CM16,CM25,CM17,CM26,CM27,CM21,CM28,CM29,CM14),1)</f>
        <v>14</v>
      </c>
      <c r="CO19" s="14">
        <f t="shared" si="21"/>
        <v>0.81499999999999995</v>
      </c>
      <c r="CP19" s="15">
        <f>RANK(CO19,CO16:CO21,0)</f>
        <v>5</v>
      </c>
      <c r="CQ19" s="7">
        <f t="shared" si="22"/>
        <v>16.2</v>
      </c>
      <c r="CR19" s="15">
        <f>RANK(CQ19,CQ16:CQ21,0)</f>
        <v>6</v>
      </c>
      <c r="CS19" s="25">
        <f t="shared" si="23"/>
        <v>7.0979999999999999</v>
      </c>
      <c r="CT19" s="15">
        <f>RANK(CS19,CS16:CS21,0)</f>
        <v>1</v>
      </c>
      <c r="CU19" s="16">
        <f t="shared" si="24"/>
        <v>12</v>
      </c>
      <c r="CV19" s="17">
        <f>RANK(CU19,CU16:CU21,1)</f>
        <v>5</v>
      </c>
      <c r="CW19" s="126" t="s">
        <v>53</v>
      </c>
    </row>
    <row r="20" spans="1:101" ht="14.25" customHeight="1" x14ac:dyDescent="0.25">
      <c r="A20" s="125" t="s">
        <v>54</v>
      </c>
      <c r="B20" s="112">
        <v>0.628</v>
      </c>
      <c r="C20" s="48">
        <v>4</v>
      </c>
      <c r="D20" s="49">
        <v>14</v>
      </c>
      <c r="E20" s="15">
        <v>10</v>
      </c>
      <c r="F20" s="49">
        <v>1</v>
      </c>
      <c r="G20" s="49">
        <v>1</v>
      </c>
      <c r="H20" s="40">
        <v>-0.95599999999999996</v>
      </c>
      <c r="I20" s="49">
        <v>6</v>
      </c>
      <c r="J20" s="49">
        <v>22</v>
      </c>
      <c r="K20" s="15">
        <v>11</v>
      </c>
      <c r="L20" s="15">
        <v>5</v>
      </c>
      <c r="M20" s="15">
        <v>37</v>
      </c>
      <c r="N20" s="34">
        <v>19</v>
      </c>
      <c r="O20" s="47">
        <v>0.51600000000000001</v>
      </c>
      <c r="P20" s="48">
        <v>5</v>
      </c>
      <c r="Q20" s="49">
        <v>14</v>
      </c>
      <c r="R20" s="15">
        <v>10</v>
      </c>
      <c r="S20" s="49">
        <v>1</v>
      </c>
      <c r="T20" s="49">
        <v>1</v>
      </c>
      <c r="U20" s="40">
        <v>-1.111</v>
      </c>
      <c r="V20" s="49">
        <v>6</v>
      </c>
      <c r="W20" s="49">
        <v>21</v>
      </c>
      <c r="X20" s="15">
        <v>12</v>
      </c>
      <c r="Y20" s="15">
        <v>6</v>
      </c>
      <c r="Z20" s="15">
        <v>36</v>
      </c>
      <c r="AA20" s="34">
        <v>22</v>
      </c>
      <c r="AB20" s="47">
        <v>0.626</v>
      </c>
      <c r="AC20" s="48">
        <v>1</v>
      </c>
      <c r="AD20" s="49">
        <v>6</v>
      </c>
      <c r="AE20" s="15">
        <v>8</v>
      </c>
      <c r="AF20" s="49">
        <v>5</v>
      </c>
      <c r="AG20" s="49">
        <v>17</v>
      </c>
      <c r="AH20" s="40">
        <v>-1.1719999999999999</v>
      </c>
      <c r="AI20" s="49">
        <v>6</v>
      </c>
      <c r="AJ20" s="49">
        <v>19</v>
      </c>
      <c r="AK20" s="15">
        <v>12</v>
      </c>
      <c r="AL20" s="15">
        <v>4</v>
      </c>
      <c r="AM20" s="15">
        <v>42</v>
      </c>
      <c r="AN20" s="34">
        <v>15</v>
      </c>
      <c r="AO20" s="91">
        <v>0.621</v>
      </c>
      <c r="AP20" s="48">
        <v>2</v>
      </c>
      <c r="AQ20" s="49">
        <v>9</v>
      </c>
      <c r="AR20" s="15">
        <v>9</v>
      </c>
      <c r="AS20" s="49">
        <v>2</v>
      </c>
      <c r="AT20" s="49">
        <v>10</v>
      </c>
      <c r="AU20" s="40">
        <v>-5.2999999999999999E-2</v>
      </c>
      <c r="AV20" s="49">
        <v>6</v>
      </c>
      <c r="AW20" s="49">
        <v>18</v>
      </c>
      <c r="AX20" s="15">
        <v>10</v>
      </c>
      <c r="AY20" s="15">
        <v>3</v>
      </c>
      <c r="AZ20" s="15">
        <v>37</v>
      </c>
      <c r="BA20" s="34">
        <v>14</v>
      </c>
      <c r="BB20" s="47">
        <v>0</v>
      </c>
      <c r="BC20" s="48">
        <v>1</v>
      </c>
      <c r="BD20" s="49">
        <v>1</v>
      </c>
      <c r="BE20" s="15">
        <v>10</v>
      </c>
      <c r="BF20" s="49">
        <v>1</v>
      </c>
      <c r="BG20" s="49">
        <v>1</v>
      </c>
      <c r="BH20" s="40">
        <v>0</v>
      </c>
      <c r="BI20" s="49">
        <v>1</v>
      </c>
      <c r="BJ20" s="49">
        <v>2</v>
      </c>
      <c r="BK20" s="15">
        <v>3</v>
      </c>
      <c r="BL20" s="15">
        <v>1</v>
      </c>
      <c r="BM20" s="15">
        <v>4</v>
      </c>
      <c r="BN20" s="34">
        <v>1</v>
      </c>
      <c r="BO20" s="47">
        <v>-0.13300000000000001</v>
      </c>
      <c r="BP20" s="48">
        <v>6</v>
      </c>
      <c r="BQ20" s="49">
        <v>19</v>
      </c>
      <c r="BR20" s="15">
        <v>9</v>
      </c>
      <c r="BS20" s="49">
        <v>6</v>
      </c>
      <c r="BT20" s="49">
        <v>20</v>
      </c>
      <c r="BU20" s="40">
        <v>0</v>
      </c>
      <c r="BV20" s="49">
        <v>1</v>
      </c>
      <c r="BW20" s="49">
        <v>3</v>
      </c>
      <c r="BX20" s="15">
        <v>13</v>
      </c>
      <c r="BY20" s="15">
        <v>6</v>
      </c>
      <c r="BZ20" s="15">
        <v>42</v>
      </c>
      <c r="CA20" s="34">
        <v>20</v>
      </c>
      <c r="CB20" s="311">
        <f t="shared" si="16"/>
        <v>2.258</v>
      </c>
      <c r="CC20" s="263">
        <f>RANK(CB20,CB16:CB21,0)</f>
        <v>3</v>
      </c>
      <c r="CD20" s="264">
        <f>RANK(CB20,(CB5:CB7,CB9:CB14,CB16:CB21,CB23:CB29),0)</f>
        <v>10</v>
      </c>
      <c r="CE20" s="316">
        <f t="shared" si="17"/>
        <v>56</v>
      </c>
      <c r="CF20" s="265">
        <f>RANK(CE20,CE16:CE21,0)</f>
        <v>5</v>
      </c>
      <c r="CG20" s="265">
        <f>RANK(CE20,(CE5:CE7,CE9:CE14,CE16:CE21,CE23:CE29),0)</f>
        <v>17</v>
      </c>
      <c r="CH20" s="249">
        <f t="shared" si="18"/>
        <v>-3.2919999999999998</v>
      </c>
      <c r="CI20" s="266">
        <f>RANK(CH20,CH16:CH21,0)</f>
        <v>6</v>
      </c>
      <c r="CJ20" s="266">
        <f>RANK(CH20,(CH5:CH7,CH9:CH14,CH16:CH21,CH23:CH29),0)</f>
        <v>21</v>
      </c>
      <c r="CK20" s="267">
        <f t="shared" si="19"/>
        <v>14</v>
      </c>
      <c r="CL20" s="267">
        <f>RANK(CK20,CK16:CK21,1)</f>
        <v>6</v>
      </c>
      <c r="CM20" s="267">
        <f t="shared" si="20"/>
        <v>48</v>
      </c>
      <c r="CN20" s="268">
        <f>RANK(CM20,(CM5,CM6,CM7,CM9,CM10,CM11,CM18,CM19,CM12,CM20,CM13,CM23,CM24,CM16,CM25,CM17,CM26,CM27,CM21,CM28,CM29,CM14),1)</f>
        <v>18</v>
      </c>
      <c r="CO20" s="14">
        <f t="shared" si="21"/>
        <v>0.90300000000000002</v>
      </c>
      <c r="CP20" s="15">
        <f>RANK(CO20,CO16:CO21,0)</f>
        <v>3</v>
      </c>
      <c r="CQ20" s="7">
        <f t="shared" si="22"/>
        <v>16.8</v>
      </c>
      <c r="CR20" s="15">
        <f>RANK(CQ20,CQ16:CQ21,0)</f>
        <v>5</v>
      </c>
      <c r="CS20" s="25">
        <f t="shared" si="23"/>
        <v>-0.98799999999999999</v>
      </c>
      <c r="CT20" s="15">
        <f>RANK(CS20,CS16:CS21,0)</f>
        <v>6</v>
      </c>
      <c r="CU20" s="16">
        <f t="shared" si="24"/>
        <v>14</v>
      </c>
      <c r="CV20" s="17">
        <f>RANK(CU20,CU16:CU21,1)</f>
        <v>6</v>
      </c>
      <c r="CW20" s="125" t="s">
        <v>54</v>
      </c>
    </row>
    <row r="21" spans="1:101" ht="14.25" customHeight="1" thickBot="1" x14ac:dyDescent="0.3">
      <c r="A21" s="127" t="s">
        <v>62</v>
      </c>
      <c r="B21" s="80">
        <v>0.629</v>
      </c>
      <c r="C21" s="55">
        <v>3</v>
      </c>
      <c r="D21" s="56">
        <v>11</v>
      </c>
      <c r="E21" s="19">
        <v>10</v>
      </c>
      <c r="F21" s="62">
        <v>1</v>
      </c>
      <c r="G21" s="63">
        <v>1</v>
      </c>
      <c r="H21" s="64">
        <v>3.3929999999999998</v>
      </c>
      <c r="I21" s="62">
        <v>3</v>
      </c>
      <c r="J21" s="63">
        <v>11</v>
      </c>
      <c r="K21" s="19">
        <v>7</v>
      </c>
      <c r="L21" s="19">
        <v>3</v>
      </c>
      <c r="M21" s="19">
        <v>23</v>
      </c>
      <c r="N21" s="35">
        <v>10</v>
      </c>
      <c r="O21" s="54">
        <v>0.54600000000000004</v>
      </c>
      <c r="P21" s="55">
        <v>4</v>
      </c>
      <c r="Q21" s="56">
        <v>11</v>
      </c>
      <c r="R21" s="19">
        <v>10</v>
      </c>
      <c r="S21" s="62">
        <v>1</v>
      </c>
      <c r="T21" s="63">
        <v>1</v>
      </c>
      <c r="U21" s="64">
        <v>0</v>
      </c>
      <c r="V21" s="62">
        <v>2</v>
      </c>
      <c r="W21" s="63">
        <v>6</v>
      </c>
      <c r="X21" s="19">
        <v>7</v>
      </c>
      <c r="Y21" s="19">
        <v>3</v>
      </c>
      <c r="Z21" s="19">
        <v>18</v>
      </c>
      <c r="AA21" s="35">
        <v>9</v>
      </c>
      <c r="AB21" s="54">
        <v>0.60699999999999998</v>
      </c>
      <c r="AC21" s="55">
        <v>2</v>
      </c>
      <c r="AD21" s="56">
        <v>8</v>
      </c>
      <c r="AE21" s="19">
        <v>9</v>
      </c>
      <c r="AF21" s="62">
        <v>3</v>
      </c>
      <c r="AG21" s="63">
        <v>10</v>
      </c>
      <c r="AH21" s="64">
        <v>2.2669999999999999</v>
      </c>
      <c r="AI21" s="62">
        <v>3</v>
      </c>
      <c r="AJ21" s="63">
        <v>11</v>
      </c>
      <c r="AK21" s="19">
        <v>8</v>
      </c>
      <c r="AL21" s="19">
        <v>2</v>
      </c>
      <c r="AM21" s="19">
        <v>29</v>
      </c>
      <c r="AN21" s="35">
        <v>10</v>
      </c>
      <c r="AO21" s="92">
        <v>0.77500000000000002</v>
      </c>
      <c r="AP21" s="55">
        <v>1</v>
      </c>
      <c r="AQ21" s="56">
        <v>3</v>
      </c>
      <c r="AR21" s="19">
        <v>9</v>
      </c>
      <c r="AS21" s="62">
        <v>2</v>
      </c>
      <c r="AT21" s="63">
        <v>10</v>
      </c>
      <c r="AU21" s="64">
        <v>0.79400000000000004</v>
      </c>
      <c r="AV21" s="62">
        <v>2</v>
      </c>
      <c r="AW21" s="63">
        <v>7</v>
      </c>
      <c r="AX21" s="19">
        <v>5</v>
      </c>
      <c r="AY21" s="19">
        <v>1</v>
      </c>
      <c r="AZ21" s="19">
        <v>20</v>
      </c>
      <c r="BA21" s="35">
        <v>7</v>
      </c>
      <c r="BB21" s="54">
        <v>0</v>
      </c>
      <c r="BC21" s="55">
        <v>1</v>
      </c>
      <c r="BD21" s="56">
        <v>1</v>
      </c>
      <c r="BE21" s="19">
        <v>10</v>
      </c>
      <c r="BF21" s="62">
        <v>1</v>
      </c>
      <c r="BG21" s="63">
        <v>1</v>
      </c>
      <c r="BH21" s="64">
        <v>0</v>
      </c>
      <c r="BI21" s="62">
        <v>1</v>
      </c>
      <c r="BJ21" s="63">
        <v>2</v>
      </c>
      <c r="BK21" s="19">
        <v>3</v>
      </c>
      <c r="BL21" s="19">
        <v>1</v>
      </c>
      <c r="BM21" s="19">
        <v>4</v>
      </c>
      <c r="BN21" s="35">
        <v>1</v>
      </c>
      <c r="BO21" s="54">
        <v>0</v>
      </c>
      <c r="BP21" s="55">
        <v>1</v>
      </c>
      <c r="BQ21" s="56">
        <v>1</v>
      </c>
      <c r="BR21" s="19">
        <v>10</v>
      </c>
      <c r="BS21" s="62">
        <v>1</v>
      </c>
      <c r="BT21" s="63">
        <v>1</v>
      </c>
      <c r="BU21" s="64">
        <v>0</v>
      </c>
      <c r="BV21" s="62">
        <v>1</v>
      </c>
      <c r="BW21" s="63">
        <v>3</v>
      </c>
      <c r="BX21" s="19">
        <v>3</v>
      </c>
      <c r="BY21" s="19">
        <v>1</v>
      </c>
      <c r="BZ21" s="19">
        <v>5</v>
      </c>
      <c r="CA21" s="35">
        <v>1</v>
      </c>
      <c r="CB21" s="335">
        <f t="shared" si="16"/>
        <v>2.5569999999999999</v>
      </c>
      <c r="CC21" s="284">
        <f>RANK(CB21,CB16:CB21,0)</f>
        <v>1</v>
      </c>
      <c r="CD21" s="285">
        <f>RANK(CB21,(CB5:CB7,CB9:CB14,CB16:CB21,CB23:CB29),0)</f>
        <v>3</v>
      </c>
      <c r="CE21" s="317">
        <f t="shared" si="17"/>
        <v>58</v>
      </c>
      <c r="CF21" s="286">
        <f>RANK(CE21,CE16:CE21,0)</f>
        <v>3</v>
      </c>
      <c r="CG21" s="287">
        <f>RANK(CE21,(CE5:CE7,CE9:CE14,CE16:CE21,CE23:CE29),0)</f>
        <v>11</v>
      </c>
      <c r="CH21" s="288">
        <f t="shared" si="18"/>
        <v>6.4539999999999997</v>
      </c>
      <c r="CI21" s="289">
        <f>RANK(CH21,CH16:CH21,0)</f>
        <v>4</v>
      </c>
      <c r="CJ21" s="290">
        <f>RANK(CH21,(CH5:CH7,CH9:CH14,CH16:CH21,CH23:CH29),0)</f>
        <v>12</v>
      </c>
      <c r="CK21" s="291">
        <f t="shared" si="19"/>
        <v>8</v>
      </c>
      <c r="CL21" s="291">
        <f>RANK(CK21,CK16:CK21,1)</f>
        <v>1</v>
      </c>
      <c r="CM21" s="291">
        <f t="shared" si="20"/>
        <v>26</v>
      </c>
      <c r="CN21" s="292">
        <f>RANK(CM21,(CM5,CM6,CM7,CM9,CM10,CM11,CM18,CM19,CM12,CM20,CM13,CM23,CM24,CM16,CM25,CM17,CM26,CM27,CM21,CM28,CM29,CM14),1)</f>
        <v>7</v>
      </c>
      <c r="CO21" s="18">
        <f t="shared" si="21"/>
        <v>1.0229999999999999</v>
      </c>
      <c r="CP21" s="19">
        <f>RANK(CO21,CO16:CO21,0)</f>
        <v>1</v>
      </c>
      <c r="CQ21" s="20">
        <f t="shared" si="22"/>
        <v>17.399999999999999</v>
      </c>
      <c r="CR21" s="19">
        <f>RANK(CQ21,CQ16:CQ21,0)</f>
        <v>3</v>
      </c>
      <c r="CS21" s="26">
        <f t="shared" si="23"/>
        <v>1.9359999999999999</v>
      </c>
      <c r="CT21" s="19">
        <f>RANK(CS21,CS16:CS21,0)</f>
        <v>4</v>
      </c>
      <c r="CU21" s="21">
        <f t="shared" si="24"/>
        <v>8</v>
      </c>
      <c r="CV21" s="22">
        <f>RANK(CU21,CU16:CU21,1)</f>
        <v>1</v>
      </c>
      <c r="CW21" s="127" t="s">
        <v>62</v>
      </c>
    </row>
    <row r="22" spans="1:101" ht="14.25" customHeight="1" thickBot="1" x14ac:dyDescent="0.3">
      <c r="A22" s="229" t="s">
        <v>68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4"/>
      <c r="O22" s="222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4"/>
      <c r="AB22" s="222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4"/>
      <c r="AO22" s="222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4"/>
      <c r="BB22" s="222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3"/>
      <c r="BN22" s="224"/>
      <c r="BO22" s="222"/>
      <c r="BP22" s="223"/>
      <c r="BQ22" s="223"/>
      <c r="BR22" s="223"/>
      <c r="BS22" s="223"/>
      <c r="BT22" s="223"/>
      <c r="BU22" s="223"/>
      <c r="BV22" s="223"/>
      <c r="BW22" s="223"/>
      <c r="BX22" s="223"/>
      <c r="BY22" s="223"/>
      <c r="BZ22" s="223"/>
      <c r="CA22" s="224"/>
      <c r="CB22" s="314"/>
      <c r="CC22" s="303"/>
      <c r="CD22" s="303"/>
      <c r="CE22" s="315"/>
      <c r="CF22" s="303"/>
      <c r="CG22" s="303"/>
      <c r="CH22" s="304"/>
      <c r="CI22" s="303"/>
      <c r="CJ22" s="303"/>
      <c r="CK22" s="303"/>
      <c r="CL22" s="303"/>
      <c r="CM22" s="303"/>
      <c r="CN22" s="305"/>
      <c r="CO22" s="242"/>
      <c r="CP22" s="238"/>
      <c r="CQ22" s="244"/>
      <c r="CR22" s="238"/>
      <c r="CS22" s="243"/>
      <c r="CT22" s="238"/>
      <c r="CU22" s="245"/>
      <c r="CV22" s="306"/>
      <c r="CW22" s="229" t="s">
        <v>68</v>
      </c>
    </row>
    <row r="23" spans="1:101" ht="14.25" customHeight="1" x14ac:dyDescent="0.25">
      <c r="A23" s="122" t="s">
        <v>56</v>
      </c>
      <c r="B23" s="117">
        <v>0.63600000000000001</v>
      </c>
      <c r="C23" s="45">
        <v>2</v>
      </c>
      <c r="D23" s="65">
        <v>5</v>
      </c>
      <c r="E23" s="28">
        <v>10</v>
      </c>
      <c r="F23" s="65">
        <v>1</v>
      </c>
      <c r="G23" s="66">
        <v>1</v>
      </c>
      <c r="H23" s="82">
        <v>1.9590000000000001</v>
      </c>
      <c r="I23" s="83">
        <v>5</v>
      </c>
      <c r="J23" s="65">
        <v>12</v>
      </c>
      <c r="K23" s="28">
        <v>8</v>
      </c>
      <c r="L23" s="28">
        <v>4</v>
      </c>
      <c r="M23" s="28">
        <v>18</v>
      </c>
      <c r="N23" s="36">
        <v>8</v>
      </c>
      <c r="O23" s="81">
        <v>0.56999999999999995</v>
      </c>
      <c r="P23" s="45">
        <v>2</v>
      </c>
      <c r="Q23" s="65">
        <v>6</v>
      </c>
      <c r="R23" s="28">
        <v>10</v>
      </c>
      <c r="S23" s="65">
        <v>1</v>
      </c>
      <c r="T23" s="66">
        <v>1</v>
      </c>
      <c r="U23" s="82">
        <v>0</v>
      </c>
      <c r="V23" s="83">
        <v>3</v>
      </c>
      <c r="W23" s="65">
        <v>6</v>
      </c>
      <c r="X23" s="28">
        <v>6</v>
      </c>
      <c r="Y23" s="28">
        <v>3</v>
      </c>
      <c r="Z23" s="28">
        <v>13</v>
      </c>
      <c r="AA23" s="36">
        <v>4</v>
      </c>
      <c r="AB23" s="81">
        <v>0.67800000000000005</v>
      </c>
      <c r="AC23" s="45">
        <v>2</v>
      </c>
      <c r="AD23" s="65">
        <v>3</v>
      </c>
      <c r="AE23" s="28">
        <v>10</v>
      </c>
      <c r="AF23" s="65">
        <v>1</v>
      </c>
      <c r="AG23" s="66">
        <v>1</v>
      </c>
      <c r="AH23" s="82">
        <v>3.8130000000000002</v>
      </c>
      <c r="AI23" s="83">
        <v>4</v>
      </c>
      <c r="AJ23" s="65">
        <v>8</v>
      </c>
      <c r="AK23" s="28">
        <v>7</v>
      </c>
      <c r="AL23" s="28">
        <v>3</v>
      </c>
      <c r="AM23" s="28">
        <v>12</v>
      </c>
      <c r="AN23" s="36">
        <v>5</v>
      </c>
      <c r="AO23" s="93">
        <v>0.69</v>
      </c>
      <c r="AP23" s="45">
        <v>1</v>
      </c>
      <c r="AQ23" s="65">
        <v>4</v>
      </c>
      <c r="AR23" s="28">
        <v>10</v>
      </c>
      <c r="AS23" s="65">
        <v>1</v>
      </c>
      <c r="AT23" s="66">
        <v>1</v>
      </c>
      <c r="AU23" s="82">
        <v>0.45900000000000002</v>
      </c>
      <c r="AV23" s="83">
        <v>5</v>
      </c>
      <c r="AW23" s="65">
        <v>10</v>
      </c>
      <c r="AX23" s="28">
        <v>7</v>
      </c>
      <c r="AY23" s="28">
        <v>1</v>
      </c>
      <c r="AZ23" s="28">
        <v>15</v>
      </c>
      <c r="BA23" s="36">
        <v>4</v>
      </c>
      <c r="BB23" s="81">
        <v>0</v>
      </c>
      <c r="BC23" s="45">
        <v>1</v>
      </c>
      <c r="BD23" s="65">
        <v>1</v>
      </c>
      <c r="BE23" s="28">
        <v>10</v>
      </c>
      <c r="BF23" s="65">
        <v>1</v>
      </c>
      <c r="BG23" s="66">
        <v>1</v>
      </c>
      <c r="BH23" s="82">
        <v>0</v>
      </c>
      <c r="BI23" s="83">
        <v>1</v>
      </c>
      <c r="BJ23" s="65">
        <v>2</v>
      </c>
      <c r="BK23" s="28">
        <v>3</v>
      </c>
      <c r="BL23" s="28">
        <v>1</v>
      </c>
      <c r="BM23" s="28">
        <v>4</v>
      </c>
      <c r="BN23" s="36">
        <v>1</v>
      </c>
      <c r="BO23" s="81">
        <v>0</v>
      </c>
      <c r="BP23" s="45">
        <v>1</v>
      </c>
      <c r="BQ23" s="65">
        <v>1</v>
      </c>
      <c r="BR23" s="28">
        <v>10</v>
      </c>
      <c r="BS23" s="65">
        <v>1</v>
      </c>
      <c r="BT23" s="66">
        <v>1</v>
      </c>
      <c r="BU23" s="82">
        <v>0</v>
      </c>
      <c r="BV23" s="83">
        <v>1</v>
      </c>
      <c r="BW23" s="65">
        <v>3</v>
      </c>
      <c r="BX23" s="28">
        <v>3</v>
      </c>
      <c r="BY23" s="28">
        <v>1</v>
      </c>
      <c r="BZ23" s="28">
        <v>5</v>
      </c>
      <c r="CA23" s="36">
        <v>1</v>
      </c>
      <c r="CB23" s="307">
        <f t="shared" ref="CB23:CB29" si="25">SUM(B23,O23,AB23,AO23,BB23,BO23)</f>
        <v>2.5739999999999998</v>
      </c>
      <c r="CC23" s="274">
        <f>RANK(CB23,CB23:CB29,0)</f>
        <v>1</v>
      </c>
      <c r="CD23" s="260">
        <f>RANK(CB23,(CB5:CB7,CB9:CB14,CB16:CB21,CB23:CB29),0)</f>
        <v>2</v>
      </c>
      <c r="CE23" s="318">
        <f t="shared" ref="CE23:CE29" si="26">SUM(E23,R23,AE23,AR23,BE23,BR23)</f>
        <v>60</v>
      </c>
      <c r="CF23" s="261">
        <f>RANK(CE23,CE23:CE29,0)</f>
        <v>1</v>
      </c>
      <c r="CG23" s="276">
        <f>RANK(CE23,(CE5:CE7,CE9:CE14,CE16:CE21,CE23:CE29),0)</f>
        <v>1</v>
      </c>
      <c r="CH23" s="275">
        <f t="shared" ref="CH23:CH29" si="27">SUM(H23,U23,AH23,AU23,BH23,BU23)</f>
        <v>6.2309999999999999</v>
      </c>
      <c r="CI23" s="277">
        <f>RANK(CH23,CH23:CH29,0)</f>
        <v>6</v>
      </c>
      <c r="CJ23" s="262">
        <f>RANK(CH23,(CH5:CH7,CH9:CH14,CH16:CH21,CH23:CH29),0)</f>
        <v>13</v>
      </c>
      <c r="CK23" s="257">
        <f t="shared" ref="CK23:CK29" si="28">SUM(CC23,CF23,CI23)</f>
        <v>8</v>
      </c>
      <c r="CL23" s="257">
        <f>RANK(CK23,CK23:CK29,1)</f>
        <v>2</v>
      </c>
      <c r="CM23" s="257">
        <f t="shared" ref="CM23:CM29" si="29">SUM(CD23,CG23,CJ23)</f>
        <v>16</v>
      </c>
      <c r="CN23" s="258">
        <f>RANK(CM23,(CM5,CM6,CM7,CM9,CM10,CM11,CM18,CM19,CM12,CM20,CM13,CM23,CM24,CM16,CM25,CM17,CM26,CM27,CM21,CM28,CM29,CM14),1)</f>
        <v>2</v>
      </c>
      <c r="CO23" s="27">
        <f t="shared" ref="CO23:CO29" si="30">CB23*4/10</f>
        <v>1.03</v>
      </c>
      <c r="CP23" s="28">
        <f>RANK(CO23,CO23:CO29,0)</f>
        <v>1</v>
      </c>
      <c r="CQ23" s="30">
        <f>CE23*3/10</f>
        <v>18</v>
      </c>
      <c r="CR23" s="28">
        <f>RANK(CQ23,CQ23:CQ29,0)</f>
        <v>1</v>
      </c>
      <c r="CS23" s="29">
        <f t="shared" ref="CS23:CS28" si="31">CH23*3/10</f>
        <v>1.869</v>
      </c>
      <c r="CT23" s="28">
        <f>RANK(CS23,CS23:CS29,0)</f>
        <v>6</v>
      </c>
      <c r="CU23" s="31">
        <f t="shared" ref="CU23:CU29" si="32">SUM(CP23,CR23,CT23)</f>
        <v>8</v>
      </c>
      <c r="CV23" s="293">
        <f>RANK(CU23,CU23:CU29,1)</f>
        <v>2</v>
      </c>
      <c r="CW23" s="122" t="s">
        <v>56</v>
      </c>
    </row>
    <row r="24" spans="1:101" ht="14.25" customHeight="1" x14ac:dyDescent="0.25">
      <c r="A24" s="124" t="s">
        <v>57</v>
      </c>
      <c r="B24" s="112">
        <v>0.59699999999999998</v>
      </c>
      <c r="C24" s="48">
        <v>7</v>
      </c>
      <c r="D24" s="49">
        <v>21</v>
      </c>
      <c r="E24" s="15">
        <v>10</v>
      </c>
      <c r="F24" s="60">
        <v>1</v>
      </c>
      <c r="G24" s="61">
        <v>1</v>
      </c>
      <c r="H24" s="40">
        <v>0.11799999999999999</v>
      </c>
      <c r="I24" s="60">
        <v>6</v>
      </c>
      <c r="J24" s="61">
        <v>16</v>
      </c>
      <c r="K24" s="15">
        <v>14</v>
      </c>
      <c r="L24" s="15">
        <v>6</v>
      </c>
      <c r="M24" s="15">
        <v>38</v>
      </c>
      <c r="N24" s="34">
        <v>21</v>
      </c>
      <c r="O24" s="47">
        <v>0.42399999999999999</v>
      </c>
      <c r="P24" s="48">
        <v>7</v>
      </c>
      <c r="Q24" s="49">
        <v>21</v>
      </c>
      <c r="R24" s="15">
        <v>10</v>
      </c>
      <c r="S24" s="60">
        <v>1</v>
      </c>
      <c r="T24" s="61">
        <v>1</v>
      </c>
      <c r="U24" s="40">
        <v>0</v>
      </c>
      <c r="V24" s="60">
        <v>3</v>
      </c>
      <c r="W24" s="61">
        <v>6</v>
      </c>
      <c r="X24" s="15">
        <v>11</v>
      </c>
      <c r="Y24" s="15">
        <v>7</v>
      </c>
      <c r="Z24" s="15">
        <v>28</v>
      </c>
      <c r="AA24" s="34">
        <v>20</v>
      </c>
      <c r="AB24" s="47">
        <v>0.36299999999999999</v>
      </c>
      <c r="AC24" s="48">
        <v>6</v>
      </c>
      <c r="AD24" s="49">
        <v>19</v>
      </c>
      <c r="AE24" s="15">
        <v>9</v>
      </c>
      <c r="AF24" s="60">
        <v>4</v>
      </c>
      <c r="AG24" s="61">
        <v>10</v>
      </c>
      <c r="AH24" s="40">
        <v>1.2330000000000001</v>
      </c>
      <c r="AI24" s="60">
        <v>6</v>
      </c>
      <c r="AJ24" s="61">
        <v>13</v>
      </c>
      <c r="AK24" s="15">
        <v>16</v>
      </c>
      <c r="AL24" s="15">
        <v>5</v>
      </c>
      <c r="AM24" s="15">
        <v>42</v>
      </c>
      <c r="AN24" s="34">
        <v>15</v>
      </c>
      <c r="AO24" s="91">
        <v>0.44700000000000001</v>
      </c>
      <c r="AP24" s="48">
        <v>5</v>
      </c>
      <c r="AQ24" s="49">
        <v>19</v>
      </c>
      <c r="AR24" s="15">
        <v>8</v>
      </c>
      <c r="AS24" s="60">
        <v>6</v>
      </c>
      <c r="AT24" s="61">
        <v>19</v>
      </c>
      <c r="AU24" s="40">
        <v>-0.32800000000000001</v>
      </c>
      <c r="AV24" s="60">
        <v>6</v>
      </c>
      <c r="AW24" s="61">
        <v>19</v>
      </c>
      <c r="AX24" s="15">
        <v>17</v>
      </c>
      <c r="AY24" s="15">
        <v>7</v>
      </c>
      <c r="AZ24" s="15">
        <v>57</v>
      </c>
      <c r="BA24" s="34">
        <v>22</v>
      </c>
      <c r="BB24" s="47">
        <v>0</v>
      </c>
      <c r="BC24" s="48">
        <v>1</v>
      </c>
      <c r="BD24" s="49">
        <v>1</v>
      </c>
      <c r="BE24" s="15">
        <v>10</v>
      </c>
      <c r="BF24" s="60">
        <v>1</v>
      </c>
      <c r="BG24" s="61">
        <v>1</v>
      </c>
      <c r="BH24" s="40">
        <v>0</v>
      </c>
      <c r="BI24" s="60">
        <v>1</v>
      </c>
      <c r="BJ24" s="61">
        <v>2</v>
      </c>
      <c r="BK24" s="15">
        <v>3</v>
      </c>
      <c r="BL24" s="15">
        <v>1</v>
      </c>
      <c r="BM24" s="15">
        <v>4</v>
      </c>
      <c r="BN24" s="34">
        <v>1</v>
      </c>
      <c r="BO24" s="47">
        <v>0</v>
      </c>
      <c r="BP24" s="48">
        <v>1</v>
      </c>
      <c r="BQ24" s="49">
        <v>1</v>
      </c>
      <c r="BR24" s="15">
        <v>10</v>
      </c>
      <c r="BS24" s="60">
        <v>1</v>
      </c>
      <c r="BT24" s="61">
        <v>1</v>
      </c>
      <c r="BU24" s="40">
        <v>0</v>
      </c>
      <c r="BV24" s="60">
        <v>1</v>
      </c>
      <c r="BW24" s="61">
        <v>3</v>
      </c>
      <c r="BX24" s="15">
        <v>3</v>
      </c>
      <c r="BY24" s="15">
        <v>1</v>
      </c>
      <c r="BZ24" s="15">
        <v>5</v>
      </c>
      <c r="CA24" s="34">
        <v>1</v>
      </c>
      <c r="CB24" s="307">
        <f t="shared" si="25"/>
        <v>1.831</v>
      </c>
      <c r="CC24" s="263">
        <f>RANK(CB24,CB23:CB29,0)</f>
        <v>6</v>
      </c>
      <c r="CD24" s="264">
        <f>RANK(CB24,(CB5:CB7,CB9:CB14,CB16:CB21,CB23:CB29),0)</f>
        <v>19</v>
      </c>
      <c r="CE24" s="316">
        <f t="shared" si="26"/>
        <v>57</v>
      </c>
      <c r="CF24" s="280">
        <f>RANK(CE24,CE23:CE29,0)</f>
        <v>6</v>
      </c>
      <c r="CG24" s="281">
        <f>RANK(CE24,(CE5:CE7,CE9:CE14,CE16:CE21,CE23:CE29),0)</f>
        <v>14</v>
      </c>
      <c r="CH24" s="249">
        <f t="shared" si="27"/>
        <v>1.0229999999999999</v>
      </c>
      <c r="CI24" s="282">
        <f>RANK(CH24,CH23:CH29,0)</f>
        <v>7</v>
      </c>
      <c r="CJ24" s="283">
        <f>RANK(CH24,(CH5:CH7,CH9:CH14,CH16:CH21,CH23:CH29),0)</f>
        <v>17</v>
      </c>
      <c r="CK24" s="267">
        <f t="shared" si="28"/>
        <v>19</v>
      </c>
      <c r="CL24" s="267">
        <f>RANK(CK24,CK23:CK29,1)</f>
        <v>7</v>
      </c>
      <c r="CM24" s="267">
        <f t="shared" si="29"/>
        <v>50</v>
      </c>
      <c r="CN24" s="268">
        <f>RANK(CM24,(CM5,CM6,CM7,CM9,CM10,CM11,CM18,CM19,CM12,CM20,CM13,CM23,CM24,CM16,CM25,CM17,CM26,CM27,CM21,CM28,CM29,CM14),1)</f>
        <v>20</v>
      </c>
      <c r="CO24" s="14">
        <f t="shared" si="30"/>
        <v>0.73199999999999998</v>
      </c>
      <c r="CP24" s="15">
        <f>RANK(CO24,CO23:CO29,0)</f>
        <v>6</v>
      </c>
      <c r="CQ24" s="7">
        <f t="shared" ref="CQ24:CQ29" si="33">CE24*3/10</f>
        <v>17.100000000000001</v>
      </c>
      <c r="CR24" s="15">
        <f>RANK(CQ24,CQ23:CQ29,0)</f>
        <v>6</v>
      </c>
      <c r="CS24" s="25">
        <f t="shared" si="31"/>
        <v>0.307</v>
      </c>
      <c r="CT24" s="15">
        <f>RANK(CS24,CS23:CS29,0)</f>
        <v>7</v>
      </c>
      <c r="CU24" s="16">
        <f t="shared" si="32"/>
        <v>19</v>
      </c>
      <c r="CV24" s="17">
        <f>RANK(CU24,CU23:CU29,1)</f>
        <v>7</v>
      </c>
      <c r="CW24" s="124" t="s">
        <v>57</v>
      </c>
    </row>
    <row r="25" spans="1:101" ht="14.25" customHeight="1" x14ac:dyDescent="0.25">
      <c r="A25" s="125" t="s">
        <v>98</v>
      </c>
      <c r="B25" s="113">
        <v>0.64100000000000001</v>
      </c>
      <c r="C25" s="67">
        <v>1</v>
      </c>
      <c r="D25" s="68">
        <v>4</v>
      </c>
      <c r="E25" s="4">
        <v>10</v>
      </c>
      <c r="F25" s="69">
        <v>1</v>
      </c>
      <c r="G25" s="70">
        <v>1</v>
      </c>
      <c r="H25" s="39">
        <v>15.481</v>
      </c>
      <c r="I25" s="69">
        <v>1</v>
      </c>
      <c r="J25" s="70">
        <v>2</v>
      </c>
      <c r="K25" s="4">
        <v>3</v>
      </c>
      <c r="L25" s="4">
        <v>1</v>
      </c>
      <c r="M25" s="4">
        <v>7</v>
      </c>
      <c r="N25" s="32">
        <v>3</v>
      </c>
      <c r="O25" s="50">
        <v>0.63100000000000001</v>
      </c>
      <c r="P25" s="67">
        <v>1</v>
      </c>
      <c r="Q25" s="68">
        <v>1</v>
      </c>
      <c r="R25" s="4">
        <v>10</v>
      </c>
      <c r="S25" s="69">
        <v>1</v>
      </c>
      <c r="T25" s="70">
        <v>1</v>
      </c>
      <c r="U25" s="39">
        <v>0.75</v>
      </c>
      <c r="V25" s="69">
        <v>2</v>
      </c>
      <c r="W25" s="70">
        <v>4</v>
      </c>
      <c r="X25" s="4">
        <v>4</v>
      </c>
      <c r="Y25" s="4">
        <v>1</v>
      </c>
      <c r="Z25" s="4">
        <v>6</v>
      </c>
      <c r="AA25" s="32">
        <v>1</v>
      </c>
      <c r="AB25" s="50">
        <v>0.45</v>
      </c>
      <c r="AC25" s="67">
        <v>5</v>
      </c>
      <c r="AD25" s="68">
        <v>15</v>
      </c>
      <c r="AE25" s="4">
        <v>9</v>
      </c>
      <c r="AF25" s="69">
        <v>4</v>
      </c>
      <c r="AG25" s="70">
        <v>10</v>
      </c>
      <c r="AH25" s="39">
        <v>-4.9290000000000003</v>
      </c>
      <c r="AI25" s="69">
        <v>7</v>
      </c>
      <c r="AJ25" s="70">
        <v>21</v>
      </c>
      <c r="AK25" s="4">
        <v>16</v>
      </c>
      <c r="AL25" s="4">
        <v>5</v>
      </c>
      <c r="AM25" s="4">
        <v>46</v>
      </c>
      <c r="AN25" s="32">
        <v>18</v>
      </c>
      <c r="AO25" s="89">
        <v>0.49099999999999999</v>
      </c>
      <c r="AP25" s="67">
        <v>4</v>
      </c>
      <c r="AQ25" s="68">
        <v>18</v>
      </c>
      <c r="AR25" s="4">
        <v>10</v>
      </c>
      <c r="AS25" s="69">
        <v>1</v>
      </c>
      <c r="AT25" s="70">
        <v>1</v>
      </c>
      <c r="AU25" s="39">
        <v>-0.49299999999999999</v>
      </c>
      <c r="AV25" s="69">
        <v>7</v>
      </c>
      <c r="AW25" s="70">
        <v>21</v>
      </c>
      <c r="AX25" s="4">
        <v>12</v>
      </c>
      <c r="AY25" s="4">
        <v>5</v>
      </c>
      <c r="AZ25" s="4">
        <v>40</v>
      </c>
      <c r="BA25" s="32">
        <v>17</v>
      </c>
      <c r="BB25" s="50">
        <v>0</v>
      </c>
      <c r="BC25" s="67">
        <v>1</v>
      </c>
      <c r="BD25" s="68">
        <v>1</v>
      </c>
      <c r="BE25" s="4">
        <v>10</v>
      </c>
      <c r="BF25" s="69">
        <v>1</v>
      </c>
      <c r="BG25" s="70">
        <v>1</v>
      </c>
      <c r="BH25" s="39">
        <v>0</v>
      </c>
      <c r="BI25" s="69">
        <v>1</v>
      </c>
      <c r="BJ25" s="70">
        <v>2</v>
      </c>
      <c r="BK25" s="4">
        <v>3</v>
      </c>
      <c r="BL25" s="4">
        <v>1</v>
      </c>
      <c r="BM25" s="4">
        <v>4</v>
      </c>
      <c r="BN25" s="32">
        <v>1</v>
      </c>
      <c r="BO25" s="50">
        <v>0</v>
      </c>
      <c r="BP25" s="67">
        <v>1</v>
      </c>
      <c r="BQ25" s="68">
        <v>1</v>
      </c>
      <c r="BR25" s="4">
        <v>10</v>
      </c>
      <c r="BS25" s="69">
        <v>1</v>
      </c>
      <c r="BT25" s="70">
        <v>1</v>
      </c>
      <c r="BU25" s="39">
        <v>0</v>
      </c>
      <c r="BV25" s="69">
        <v>1</v>
      </c>
      <c r="BW25" s="70">
        <v>3</v>
      </c>
      <c r="BX25" s="4">
        <v>3</v>
      </c>
      <c r="BY25" s="4">
        <v>1</v>
      </c>
      <c r="BZ25" s="4">
        <v>5</v>
      </c>
      <c r="CA25" s="32">
        <v>1</v>
      </c>
      <c r="CB25" s="307">
        <f t="shared" si="25"/>
        <v>2.2130000000000001</v>
      </c>
      <c r="CC25" s="294">
        <f>RANK(CB25,CB23:CB29,0)</f>
        <v>4</v>
      </c>
      <c r="CD25" s="295">
        <f>RANK(CB25,(CB5:CB7,CB9:CB14,CB16:CB21,CB23:CB29),0)</f>
        <v>12</v>
      </c>
      <c r="CE25" s="248">
        <f t="shared" si="26"/>
        <v>59</v>
      </c>
      <c r="CF25" s="296">
        <f>RANK(CE25,CE23:CE29,0)</f>
        <v>3</v>
      </c>
      <c r="CG25" s="297">
        <f>RANK(CE25,(CE5:CE7,CE9:CE14,CE16:CE21,CE23:CE29),0)</f>
        <v>6</v>
      </c>
      <c r="CH25" s="272">
        <f t="shared" si="27"/>
        <v>10.808999999999999</v>
      </c>
      <c r="CI25" s="298">
        <f>RANK(CH25,CH23:CH29,0)</f>
        <v>4</v>
      </c>
      <c r="CJ25" s="299">
        <f>RANK(CH25,(CH5:CH7,CH9:CH14,CH16:CH21,CH23:CH29),0)</f>
        <v>8</v>
      </c>
      <c r="CK25" s="251">
        <f t="shared" si="28"/>
        <v>11</v>
      </c>
      <c r="CL25" s="251">
        <f>RANK(CK25,CK23:CK29,1)</f>
        <v>5</v>
      </c>
      <c r="CM25" s="251">
        <f t="shared" si="29"/>
        <v>26</v>
      </c>
      <c r="CN25" s="252">
        <f>RANK(CM25,(CM5,CM6,CM7,CM9,CM10,CM11,CM18,CM19,CM12,CM20,CM13,CM23,CM24,CM16,CM25,CM17,CM26,CM27,CM21,CM28,CM29,CM14),1)</f>
        <v>7</v>
      </c>
      <c r="CO25" s="3">
        <f t="shared" si="30"/>
        <v>0.88500000000000001</v>
      </c>
      <c r="CP25" s="4">
        <f>RANK(CO25,CO23:CO29,0)</f>
        <v>4</v>
      </c>
      <c r="CQ25" s="13">
        <f t="shared" si="33"/>
        <v>17.7</v>
      </c>
      <c r="CR25" s="4">
        <f>RANK(CQ25,CQ23:CQ29,0)</f>
        <v>3</v>
      </c>
      <c r="CS25" s="23">
        <f t="shared" si="31"/>
        <v>3.2429999999999999</v>
      </c>
      <c r="CT25" s="4">
        <f>RANK(CS25,CS23:CS29,0)</f>
        <v>4</v>
      </c>
      <c r="CU25" s="8">
        <f t="shared" si="32"/>
        <v>11</v>
      </c>
      <c r="CV25" s="6">
        <f>RANK(CU25,CU23:CU29,1)</f>
        <v>5</v>
      </c>
      <c r="CW25" s="125" t="s">
        <v>98</v>
      </c>
    </row>
    <row r="26" spans="1:101" ht="14.25" customHeight="1" x14ac:dyDescent="0.25">
      <c r="A26" s="126" t="s">
        <v>60</v>
      </c>
      <c r="B26" s="111">
        <v>0.625</v>
      </c>
      <c r="C26" s="53">
        <v>6</v>
      </c>
      <c r="D26" s="46">
        <v>15</v>
      </c>
      <c r="E26" s="10">
        <v>10</v>
      </c>
      <c r="F26" s="59">
        <v>1</v>
      </c>
      <c r="G26" s="57">
        <v>1</v>
      </c>
      <c r="H26" s="42">
        <v>0</v>
      </c>
      <c r="I26" s="59">
        <v>7</v>
      </c>
      <c r="J26" s="57">
        <v>18</v>
      </c>
      <c r="K26" s="10">
        <v>14</v>
      </c>
      <c r="L26" s="10">
        <v>6</v>
      </c>
      <c r="M26" s="10">
        <v>34</v>
      </c>
      <c r="N26" s="33">
        <v>17</v>
      </c>
      <c r="O26" s="44">
        <v>0.498</v>
      </c>
      <c r="P26" s="53">
        <v>5</v>
      </c>
      <c r="Q26" s="46">
        <v>16</v>
      </c>
      <c r="R26" s="10">
        <v>10</v>
      </c>
      <c r="S26" s="59">
        <v>1</v>
      </c>
      <c r="T26" s="57">
        <v>1</v>
      </c>
      <c r="U26" s="42">
        <v>0</v>
      </c>
      <c r="V26" s="59">
        <v>3</v>
      </c>
      <c r="W26" s="57">
        <v>6</v>
      </c>
      <c r="X26" s="10">
        <v>9</v>
      </c>
      <c r="Y26" s="10">
        <v>5</v>
      </c>
      <c r="Z26" s="10">
        <v>23</v>
      </c>
      <c r="AA26" s="33">
        <v>14</v>
      </c>
      <c r="AB26" s="44">
        <v>1E-3</v>
      </c>
      <c r="AC26" s="53">
        <v>7</v>
      </c>
      <c r="AD26" s="46">
        <v>22</v>
      </c>
      <c r="AE26" s="10">
        <v>1</v>
      </c>
      <c r="AF26" s="59">
        <v>7</v>
      </c>
      <c r="AG26" s="57">
        <v>22</v>
      </c>
      <c r="AH26" s="42">
        <v>10</v>
      </c>
      <c r="AI26" s="59">
        <v>2</v>
      </c>
      <c r="AJ26" s="57">
        <v>3</v>
      </c>
      <c r="AK26" s="10">
        <v>16</v>
      </c>
      <c r="AL26" s="10">
        <v>5</v>
      </c>
      <c r="AM26" s="10">
        <v>47</v>
      </c>
      <c r="AN26" s="33">
        <v>19</v>
      </c>
      <c r="AO26" s="90">
        <v>0</v>
      </c>
      <c r="AP26" s="53">
        <v>7</v>
      </c>
      <c r="AQ26" s="46">
        <v>22</v>
      </c>
      <c r="AR26" s="10">
        <v>1</v>
      </c>
      <c r="AS26" s="59">
        <v>7</v>
      </c>
      <c r="AT26" s="57">
        <v>22</v>
      </c>
      <c r="AU26" s="42">
        <v>1</v>
      </c>
      <c r="AV26" s="59">
        <v>2</v>
      </c>
      <c r="AW26" s="57">
        <v>5</v>
      </c>
      <c r="AX26" s="10">
        <v>16</v>
      </c>
      <c r="AY26" s="10">
        <v>6</v>
      </c>
      <c r="AZ26" s="10">
        <v>49</v>
      </c>
      <c r="BA26" s="33">
        <v>19</v>
      </c>
      <c r="BB26" s="44">
        <v>0</v>
      </c>
      <c r="BC26" s="53">
        <v>1</v>
      </c>
      <c r="BD26" s="46">
        <v>1</v>
      </c>
      <c r="BE26" s="10">
        <v>10</v>
      </c>
      <c r="BF26" s="59">
        <v>1</v>
      </c>
      <c r="BG26" s="57">
        <v>1</v>
      </c>
      <c r="BH26" s="42">
        <v>0</v>
      </c>
      <c r="BI26" s="59">
        <v>1</v>
      </c>
      <c r="BJ26" s="57">
        <v>2</v>
      </c>
      <c r="BK26" s="10">
        <v>3</v>
      </c>
      <c r="BL26" s="10">
        <v>1</v>
      </c>
      <c r="BM26" s="10">
        <v>4</v>
      </c>
      <c r="BN26" s="33">
        <v>1</v>
      </c>
      <c r="BO26" s="44">
        <v>0</v>
      </c>
      <c r="BP26" s="53">
        <v>1</v>
      </c>
      <c r="BQ26" s="46">
        <v>1</v>
      </c>
      <c r="BR26" s="10">
        <v>10</v>
      </c>
      <c r="BS26" s="59">
        <v>1</v>
      </c>
      <c r="BT26" s="57">
        <v>1</v>
      </c>
      <c r="BU26" s="42">
        <v>0</v>
      </c>
      <c r="BV26" s="59">
        <v>1</v>
      </c>
      <c r="BW26" s="57">
        <v>3</v>
      </c>
      <c r="BX26" s="10">
        <v>3</v>
      </c>
      <c r="BY26" s="10">
        <v>1</v>
      </c>
      <c r="BZ26" s="10">
        <v>5</v>
      </c>
      <c r="CA26" s="33">
        <v>1</v>
      </c>
      <c r="CB26" s="307">
        <f t="shared" si="25"/>
        <v>1.1240000000000001</v>
      </c>
      <c r="CC26" s="274">
        <f>RANK(CB26,CB23:CB29,0)</f>
        <v>7</v>
      </c>
      <c r="CD26" s="260">
        <f>RANK(CB26,(CB5:CB7,CB9:CB14,CB16:CB21,CB23:CB29),0)</f>
        <v>22</v>
      </c>
      <c r="CE26" s="254">
        <f t="shared" si="26"/>
        <v>42</v>
      </c>
      <c r="CF26" s="278">
        <f>RANK(CE26,CE23:CE29,0)</f>
        <v>7</v>
      </c>
      <c r="CG26" s="276">
        <f>RANK(CE26,(CE5:CE7,CE9:CE14,CE16:CE21,CE23:CE29),0)</f>
        <v>22</v>
      </c>
      <c r="CH26" s="275">
        <f t="shared" si="27"/>
        <v>11</v>
      </c>
      <c r="CI26" s="277">
        <f>RANK(CH26,CH23:CH29,0)</f>
        <v>3</v>
      </c>
      <c r="CJ26" s="279">
        <f>RANK(CH26,(CH5:CH7,CH9:CH14,CH16:CH21,CH23:CH29),0)</f>
        <v>6</v>
      </c>
      <c r="CK26" s="257">
        <f t="shared" si="28"/>
        <v>17</v>
      </c>
      <c r="CL26" s="257">
        <f>RANK(CK26,CK23:CK29,1)</f>
        <v>6</v>
      </c>
      <c r="CM26" s="257">
        <f t="shared" si="29"/>
        <v>50</v>
      </c>
      <c r="CN26" s="258">
        <f>RANK(CM26,(CM5,CM6,CM7,CM9,CM10,CM11,CM18,CM19,CM12,CM20,CM13,CM23,CM24,CM16,CM25,CM17,CM26,CM27,CM21,CM28,CM29,CM14),1)</f>
        <v>20</v>
      </c>
      <c r="CO26" s="9">
        <f t="shared" si="30"/>
        <v>0.45</v>
      </c>
      <c r="CP26" s="10">
        <f>RANK(CO26,CO23:CO29,0)</f>
        <v>7</v>
      </c>
      <c r="CQ26" s="5">
        <f t="shared" si="33"/>
        <v>12.6</v>
      </c>
      <c r="CR26" s="10">
        <f>RANK(CQ26,CQ23:CQ29,0)</f>
        <v>7</v>
      </c>
      <c r="CS26" s="24">
        <f t="shared" si="31"/>
        <v>3.3</v>
      </c>
      <c r="CT26" s="10">
        <f>RANK(CS26,CS23:CS29,0)</f>
        <v>3</v>
      </c>
      <c r="CU26" s="10">
        <f t="shared" si="32"/>
        <v>17</v>
      </c>
      <c r="CV26" s="12">
        <f>RANK(CU26,CU23:CU29,1)</f>
        <v>6</v>
      </c>
      <c r="CW26" s="126" t="s">
        <v>60</v>
      </c>
    </row>
    <row r="27" spans="1:101" ht="14.25" customHeight="1" x14ac:dyDescent="0.25">
      <c r="A27" s="125" t="s">
        <v>61</v>
      </c>
      <c r="B27" s="112">
        <v>0.63500000000000001</v>
      </c>
      <c r="C27" s="48">
        <v>3</v>
      </c>
      <c r="D27" s="49">
        <v>6</v>
      </c>
      <c r="E27" s="15">
        <v>10</v>
      </c>
      <c r="F27" s="60">
        <v>1</v>
      </c>
      <c r="G27" s="61">
        <v>1</v>
      </c>
      <c r="H27" s="40">
        <v>5.1369999999999996</v>
      </c>
      <c r="I27" s="60">
        <v>3</v>
      </c>
      <c r="J27" s="61">
        <v>6</v>
      </c>
      <c r="K27" s="15">
        <v>7</v>
      </c>
      <c r="L27" s="15">
        <v>2</v>
      </c>
      <c r="M27" s="15">
        <v>13</v>
      </c>
      <c r="N27" s="34">
        <v>5</v>
      </c>
      <c r="O27" s="47">
        <v>0.54</v>
      </c>
      <c r="P27" s="48">
        <v>4</v>
      </c>
      <c r="Q27" s="49">
        <v>13</v>
      </c>
      <c r="R27" s="15">
        <v>10</v>
      </c>
      <c r="S27" s="60">
        <v>1</v>
      </c>
      <c r="T27" s="61">
        <v>1</v>
      </c>
      <c r="U27" s="40">
        <v>0</v>
      </c>
      <c r="V27" s="60">
        <v>3</v>
      </c>
      <c r="W27" s="61">
        <v>6</v>
      </c>
      <c r="X27" s="15">
        <v>8</v>
      </c>
      <c r="Y27" s="15">
        <v>4</v>
      </c>
      <c r="Z27" s="15">
        <v>20</v>
      </c>
      <c r="AA27" s="34">
        <v>11</v>
      </c>
      <c r="AB27" s="47">
        <v>0.66100000000000003</v>
      </c>
      <c r="AC27" s="48">
        <v>3</v>
      </c>
      <c r="AD27" s="49">
        <v>4</v>
      </c>
      <c r="AE27" s="15">
        <v>9</v>
      </c>
      <c r="AF27" s="60">
        <v>4</v>
      </c>
      <c r="AG27" s="61">
        <v>10</v>
      </c>
      <c r="AH27" s="40">
        <v>3.3639999999999999</v>
      </c>
      <c r="AI27" s="60">
        <v>5</v>
      </c>
      <c r="AJ27" s="61">
        <v>9</v>
      </c>
      <c r="AK27" s="15">
        <v>12</v>
      </c>
      <c r="AL27" s="15">
        <v>4</v>
      </c>
      <c r="AM27" s="15">
        <v>23</v>
      </c>
      <c r="AN27" s="34">
        <v>7</v>
      </c>
      <c r="AO27" s="91">
        <v>0.67700000000000005</v>
      </c>
      <c r="AP27" s="48">
        <v>2</v>
      </c>
      <c r="AQ27" s="49">
        <v>6</v>
      </c>
      <c r="AR27" s="15">
        <v>10</v>
      </c>
      <c r="AS27" s="60">
        <v>1</v>
      </c>
      <c r="AT27" s="61">
        <v>1</v>
      </c>
      <c r="AU27" s="40">
        <v>0.625</v>
      </c>
      <c r="AV27" s="60">
        <v>4</v>
      </c>
      <c r="AW27" s="61">
        <v>9</v>
      </c>
      <c r="AX27" s="15">
        <v>7</v>
      </c>
      <c r="AY27" s="15">
        <v>1</v>
      </c>
      <c r="AZ27" s="15">
        <v>16</v>
      </c>
      <c r="BA27" s="34">
        <v>5</v>
      </c>
      <c r="BB27" s="47">
        <v>0</v>
      </c>
      <c r="BC27" s="48">
        <v>1</v>
      </c>
      <c r="BD27" s="49">
        <v>1</v>
      </c>
      <c r="BE27" s="15">
        <v>10</v>
      </c>
      <c r="BF27" s="60">
        <v>1</v>
      </c>
      <c r="BG27" s="61">
        <v>1</v>
      </c>
      <c r="BH27" s="40">
        <v>0</v>
      </c>
      <c r="BI27" s="60">
        <v>1</v>
      </c>
      <c r="BJ27" s="61">
        <v>2</v>
      </c>
      <c r="BK27" s="15">
        <v>3</v>
      </c>
      <c r="BL27" s="15">
        <v>1</v>
      </c>
      <c r="BM27" s="15">
        <v>4</v>
      </c>
      <c r="BN27" s="34">
        <v>1</v>
      </c>
      <c r="BO27" s="47">
        <v>0</v>
      </c>
      <c r="BP27" s="48">
        <v>1</v>
      </c>
      <c r="BQ27" s="49">
        <v>1</v>
      </c>
      <c r="BR27" s="15">
        <v>10</v>
      </c>
      <c r="BS27" s="60">
        <v>1</v>
      </c>
      <c r="BT27" s="61">
        <v>1</v>
      </c>
      <c r="BU27" s="40">
        <v>0</v>
      </c>
      <c r="BV27" s="60">
        <v>1</v>
      </c>
      <c r="BW27" s="61">
        <v>3</v>
      </c>
      <c r="BX27" s="15">
        <v>3</v>
      </c>
      <c r="BY27" s="15">
        <v>1</v>
      </c>
      <c r="BZ27" s="15">
        <v>5</v>
      </c>
      <c r="CA27" s="34">
        <v>1</v>
      </c>
      <c r="CB27" s="307">
        <f t="shared" si="25"/>
        <v>2.5129999999999999</v>
      </c>
      <c r="CC27" s="263">
        <f>RANK(CB27,CB23:CB29,0)</f>
        <v>2</v>
      </c>
      <c r="CD27" s="264">
        <f>RANK(CB27,(CB5:CB7,CB9:CB14,CB16:CB21,CB23:CB29),0)</f>
        <v>4</v>
      </c>
      <c r="CE27" s="316">
        <f t="shared" si="26"/>
        <v>59</v>
      </c>
      <c r="CF27" s="280">
        <f>RANK(CE27,CE23:CE29,0)</f>
        <v>3</v>
      </c>
      <c r="CG27" s="281">
        <f>RANK(CE27,(CE5:CE7,CE9:CE14,CE16:CE21,CE23:CE29),0)</f>
        <v>6</v>
      </c>
      <c r="CH27" s="249">
        <f t="shared" si="27"/>
        <v>9.1259999999999994</v>
      </c>
      <c r="CI27" s="282">
        <f>RANK(CH27,CH23:CH29,0)</f>
        <v>5</v>
      </c>
      <c r="CJ27" s="283">
        <f>RANK(CH27,(CH5:CH7,CH9:CH14,CH16:CH21,CH23:CH29),0)</f>
        <v>10</v>
      </c>
      <c r="CK27" s="267">
        <f t="shared" si="28"/>
        <v>10</v>
      </c>
      <c r="CL27" s="267">
        <f>RANK(CK27,CK23:CK29,1)</f>
        <v>4</v>
      </c>
      <c r="CM27" s="267">
        <f t="shared" si="29"/>
        <v>20</v>
      </c>
      <c r="CN27" s="268">
        <f>RANK(CM27,(CM5,CM6,CM7,CM9,CM10,CM11,CM18,CM19,CM12,CM20,CM13,CM23,CM24,CM16,CM25,CM17,CM26,CM27,CM21,CM28,CM29,CM14),1)</f>
        <v>5</v>
      </c>
      <c r="CO27" s="14">
        <f t="shared" si="30"/>
        <v>1.0049999999999999</v>
      </c>
      <c r="CP27" s="15">
        <f>RANK(CO27,CO23:CO29,0)</f>
        <v>2</v>
      </c>
      <c r="CQ27" s="7">
        <f t="shared" si="33"/>
        <v>17.7</v>
      </c>
      <c r="CR27" s="15">
        <f>RANK(CQ27,CQ23:CQ29,0)</f>
        <v>3</v>
      </c>
      <c r="CS27" s="25">
        <f t="shared" si="31"/>
        <v>2.738</v>
      </c>
      <c r="CT27" s="15">
        <f>RANK(CS27,CS23:CS29,0)</f>
        <v>5</v>
      </c>
      <c r="CU27" s="16">
        <f t="shared" si="32"/>
        <v>10</v>
      </c>
      <c r="CV27" s="17">
        <f>RANK(CU27,CU23:CU29,1)</f>
        <v>4</v>
      </c>
      <c r="CW27" s="125" t="s">
        <v>61</v>
      </c>
    </row>
    <row r="28" spans="1:101" ht="14.25" customHeight="1" x14ac:dyDescent="0.25">
      <c r="A28" s="130" t="s">
        <v>66</v>
      </c>
      <c r="B28" s="113">
        <v>0.63</v>
      </c>
      <c r="C28" s="67">
        <v>4</v>
      </c>
      <c r="D28" s="68">
        <v>9</v>
      </c>
      <c r="E28" s="4">
        <v>10</v>
      </c>
      <c r="F28" s="69">
        <v>1</v>
      </c>
      <c r="G28" s="70">
        <v>1</v>
      </c>
      <c r="H28" s="39">
        <v>5.8810000000000002</v>
      </c>
      <c r="I28" s="69">
        <v>2</v>
      </c>
      <c r="J28" s="70">
        <v>5</v>
      </c>
      <c r="K28" s="4">
        <v>7</v>
      </c>
      <c r="L28" s="4">
        <v>2</v>
      </c>
      <c r="M28" s="4">
        <v>15</v>
      </c>
      <c r="N28" s="32">
        <v>6</v>
      </c>
      <c r="O28" s="50">
        <v>0.45300000000000001</v>
      </c>
      <c r="P28" s="67">
        <v>6</v>
      </c>
      <c r="Q28" s="68">
        <v>19</v>
      </c>
      <c r="R28" s="4">
        <v>10</v>
      </c>
      <c r="S28" s="69">
        <v>1</v>
      </c>
      <c r="T28" s="70">
        <v>1</v>
      </c>
      <c r="U28" s="39">
        <v>0</v>
      </c>
      <c r="V28" s="69">
        <v>3</v>
      </c>
      <c r="W28" s="70">
        <v>6</v>
      </c>
      <c r="X28" s="4">
        <v>10</v>
      </c>
      <c r="Y28" s="4">
        <v>6</v>
      </c>
      <c r="Z28" s="4">
        <v>26</v>
      </c>
      <c r="AA28" s="32">
        <v>17</v>
      </c>
      <c r="AB28" s="50">
        <v>0.60799999999999998</v>
      </c>
      <c r="AC28" s="67">
        <v>4</v>
      </c>
      <c r="AD28" s="68">
        <v>7</v>
      </c>
      <c r="AE28" s="4">
        <v>10</v>
      </c>
      <c r="AF28" s="69">
        <v>1</v>
      </c>
      <c r="AG28" s="70">
        <v>1</v>
      </c>
      <c r="AH28" s="39">
        <v>13.455</v>
      </c>
      <c r="AI28" s="69">
        <v>1</v>
      </c>
      <c r="AJ28" s="70">
        <v>2</v>
      </c>
      <c r="AK28" s="4">
        <v>6</v>
      </c>
      <c r="AL28" s="4">
        <v>2</v>
      </c>
      <c r="AM28" s="4">
        <v>10</v>
      </c>
      <c r="AN28" s="32">
        <v>4</v>
      </c>
      <c r="AO28" s="89">
        <v>0.43</v>
      </c>
      <c r="AP28" s="67">
        <v>6</v>
      </c>
      <c r="AQ28" s="68">
        <v>20</v>
      </c>
      <c r="AR28" s="4">
        <v>10</v>
      </c>
      <c r="AS28" s="69">
        <v>1</v>
      </c>
      <c r="AT28" s="70">
        <v>1</v>
      </c>
      <c r="AU28" s="39">
        <v>0.86399999999999999</v>
      </c>
      <c r="AV28" s="69">
        <v>3</v>
      </c>
      <c r="AW28" s="70">
        <v>6</v>
      </c>
      <c r="AX28" s="4">
        <v>10</v>
      </c>
      <c r="AY28" s="4">
        <v>4</v>
      </c>
      <c r="AZ28" s="4">
        <v>27</v>
      </c>
      <c r="BA28" s="32">
        <v>9</v>
      </c>
      <c r="BB28" s="50">
        <v>0</v>
      </c>
      <c r="BC28" s="67">
        <v>1</v>
      </c>
      <c r="BD28" s="68">
        <v>1</v>
      </c>
      <c r="BE28" s="4">
        <v>10</v>
      </c>
      <c r="BF28" s="69">
        <v>1</v>
      </c>
      <c r="BG28" s="70">
        <v>1</v>
      </c>
      <c r="BH28" s="39">
        <v>0</v>
      </c>
      <c r="BI28" s="69">
        <v>1</v>
      </c>
      <c r="BJ28" s="70">
        <v>2</v>
      </c>
      <c r="BK28" s="4">
        <v>3</v>
      </c>
      <c r="BL28" s="4">
        <v>1</v>
      </c>
      <c r="BM28" s="4">
        <v>4</v>
      </c>
      <c r="BN28" s="32">
        <v>1</v>
      </c>
      <c r="BO28" s="50">
        <v>0</v>
      </c>
      <c r="BP28" s="67">
        <v>1</v>
      </c>
      <c r="BQ28" s="68">
        <v>1</v>
      </c>
      <c r="BR28" s="4">
        <v>10</v>
      </c>
      <c r="BS28" s="69">
        <v>1</v>
      </c>
      <c r="BT28" s="70">
        <v>1</v>
      </c>
      <c r="BU28" s="39">
        <v>0</v>
      </c>
      <c r="BV28" s="69">
        <v>1</v>
      </c>
      <c r="BW28" s="70">
        <v>3</v>
      </c>
      <c r="BX28" s="4">
        <v>3</v>
      </c>
      <c r="BY28" s="4">
        <v>1</v>
      </c>
      <c r="BZ28" s="4">
        <v>5</v>
      </c>
      <c r="CA28" s="32">
        <v>1</v>
      </c>
      <c r="CB28" s="307">
        <f t="shared" si="25"/>
        <v>2.121</v>
      </c>
      <c r="CC28" s="294">
        <f>RANK(CB28,CB23:CB29,0)</f>
        <v>5</v>
      </c>
      <c r="CD28" s="295">
        <f>RANK(CB28,(CB5:CB7,CB9:CB14,CB16:CB21,CB23:CB29),0)</f>
        <v>13</v>
      </c>
      <c r="CE28" s="248">
        <f t="shared" si="26"/>
        <v>60</v>
      </c>
      <c r="CF28" s="296">
        <f>RANK(CE28,CE23:CE29,0)</f>
        <v>1</v>
      </c>
      <c r="CG28" s="297">
        <f>RANK(CE28,(CE5:CE7,CE9:CE14,CE16:CE21,CE23:CE29),0)</f>
        <v>1</v>
      </c>
      <c r="CH28" s="272">
        <f t="shared" si="27"/>
        <v>20.2</v>
      </c>
      <c r="CI28" s="298">
        <f>RANK(CH28,CH23:CH29,0)</f>
        <v>1</v>
      </c>
      <c r="CJ28" s="299">
        <f>RANK(CH28,(CH5:CH7,CH9:CH14,CH16:CH21,CH23:CH29),0)</f>
        <v>3</v>
      </c>
      <c r="CK28" s="251">
        <f t="shared" si="28"/>
        <v>7</v>
      </c>
      <c r="CL28" s="251">
        <f>RANK(CK28,CK23:CK29,1)</f>
        <v>1</v>
      </c>
      <c r="CM28" s="251">
        <f t="shared" si="29"/>
        <v>17</v>
      </c>
      <c r="CN28" s="252">
        <f>RANK(CM28,(CM5,CM6,CM7,CM9,CM10,CM11,CM18,CM19,CM12,CM20,CM13,CM23,CM24,CM16,CM25,CM17,CM26,CM27,CM21,CM28,CM29,CM14),1)</f>
        <v>3</v>
      </c>
      <c r="CO28" s="3">
        <f t="shared" si="30"/>
        <v>0.84799999999999998</v>
      </c>
      <c r="CP28" s="4">
        <f>RANK(CO28,CO23:CO29,0)</f>
        <v>5</v>
      </c>
      <c r="CQ28" s="13">
        <f t="shared" si="33"/>
        <v>18</v>
      </c>
      <c r="CR28" s="4">
        <f>RANK(CQ28,CQ23:CQ29,0)</f>
        <v>1</v>
      </c>
      <c r="CS28" s="23">
        <f t="shared" si="31"/>
        <v>6.06</v>
      </c>
      <c r="CT28" s="4">
        <f>RANK(CS28,CS23:CS29,0)</f>
        <v>1</v>
      </c>
      <c r="CU28" s="8">
        <f t="shared" si="32"/>
        <v>7</v>
      </c>
      <c r="CV28" s="6">
        <f>RANK(CU28,CU23:CU29,1)</f>
        <v>1</v>
      </c>
      <c r="CW28" s="130" t="s">
        <v>66</v>
      </c>
    </row>
    <row r="29" spans="1:101" ht="14.25" customHeight="1" thickBot="1" x14ac:dyDescent="0.3">
      <c r="A29" s="127" t="s">
        <v>63</v>
      </c>
      <c r="B29" s="113">
        <v>0.63</v>
      </c>
      <c r="C29" s="67">
        <v>4</v>
      </c>
      <c r="D29" s="68">
        <v>9</v>
      </c>
      <c r="E29" s="4">
        <v>10</v>
      </c>
      <c r="F29" s="69">
        <v>1</v>
      </c>
      <c r="G29" s="70">
        <v>1</v>
      </c>
      <c r="H29" s="39">
        <v>5.0140000000000002</v>
      </c>
      <c r="I29" s="69">
        <v>4</v>
      </c>
      <c r="J29" s="70">
        <v>7</v>
      </c>
      <c r="K29" s="4">
        <v>9</v>
      </c>
      <c r="L29" s="4">
        <v>5</v>
      </c>
      <c r="M29" s="4">
        <v>17</v>
      </c>
      <c r="N29" s="32">
        <v>7</v>
      </c>
      <c r="O29" s="50">
        <v>0.54700000000000004</v>
      </c>
      <c r="P29" s="67">
        <v>3</v>
      </c>
      <c r="Q29" s="68">
        <v>10</v>
      </c>
      <c r="R29" s="4">
        <v>10</v>
      </c>
      <c r="S29" s="69">
        <v>1</v>
      </c>
      <c r="T29" s="70">
        <v>1</v>
      </c>
      <c r="U29" s="39">
        <v>2.593</v>
      </c>
      <c r="V29" s="69">
        <v>1</v>
      </c>
      <c r="W29" s="70">
        <v>3</v>
      </c>
      <c r="X29" s="4">
        <v>5</v>
      </c>
      <c r="Y29" s="4">
        <v>2</v>
      </c>
      <c r="Z29" s="4">
        <v>14</v>
      </c>
      <c r="AA29" s="32">
        <v>5</v>
      </c>
      <c r="AB29" s="50">
        <v>0.69399999999999995</v>
      </c>
      <c r="AC29" s="67">
        <v>1</v>
      </c>
      <c r="AD29" s="68">
        <v>2</v>
      </c>
      <c r="AE29" s="4">
        <v>10</v>
      </c>
      <c r="AF29" s="69">
        <v>1</v>
      </c>
      <c r="AG29" s="70">
        <v>1</v>
      </c>
      <c r="AH29" s="39">
        <v>6.4539999999999997</v>
      </c>
      <c r="AI29" s="69">
        <v>3</v>
      </c>
      <c r="AJ29" s="70">
        <v>6</v>
      </c>
      <c r="AK29" s="4">
        <v>5</v>
      </c>
      <c r="AL29" s="4">
        <v>1</v>
      </c>
      <c r="AM29" s="4">
        <v>9</v>
      </c>
      <c r="AN29" s="32">
        <v>3</v>
      </c>
      <c r="AO29" s="89">
        <v>0.54100000000000004</v>
      </c>
      <c r="AP29" s="67">
        <v>3</v>
      </c>
      <c r="AQ29" s="68">
        <v>15</v>
      </c>
      <c r="AR29" s="4">
        <v>9</v>
      </c>
      <c r="AS29" s="69">
        <v>5</v>
      </c>
      <c r="AT29" s="70">
        <v>10</v>
      </c>
      <c r="AU29" s="39">
        <v>2.0910000000000002</v>
      </c>
      <c r="AV29" s="69">
        <v>1</v>
      </c>
      <c r="AW29" s="70">
        <v>2</v>
      </c>
      <c r="AX29" s="4">
        <v>9</v>
      </c>
      <c r="AY29" s="4">
        <v>3</v>
      </c>
      <c r="AZ29" s="4">
        <v>27</v>
      </c>
      <c r="BA29" s="32">
        <v>9</v>
      </c>
      <c r="BB29" s="50">
        <v>0</v>
      </c>
      <c r="BC29" s="67">
        <v>1</v>
      </c>
      <c r="BD29" s="68">
        <v>1</v>
      </c>
      <c r="BE29" s="4">
        <v>10</v>
      </c>
      <c r="BF29" s="69">
        <v>1</v>
      </c>
      <c r="BG29" s="70">
        <v>1</v>
      </c>
      <c r="BH29" s="39">
        <v>0</v>
      </c>
      <c r="BI29" s="69">
        <v>1</v>
      </c>
      <c r="BJ29" s="70">
        <v>2</v>
      </c>
      <c r="BK29" s="4">
        <v>3</v>
      </c>
      <c r="BL29" s="4">
        <v>1</v>
      </c>
      <c r="BM29" s="4">
        <v>4</v>
      </c>
      <c r="BN29" s="32">
        <v>1</v>
      </c>
      <c r="BO29" s="50">
        <v>0</v>
      </c>
      <c r="BP29" s="67">
        <v>1</v>
      </c>
      <c r="BQ29" s="68">
        <v>1</v>
      </c>
      <c r="BR29" s="4">
        <v>10</v>
      </c>
      <c r="BS29" s="69">
        <v>1</v>
      </c>
      <c r="BT29" s="70">
        <v>1</v>
      </c>
      <c r="BU29" s="39">
        <v>0</v>
      </c>
      <c r="BV29" s="69">
        <v>1</v>
      </c>
      <c r="BW29" s="70">
        <v>3</v>
      </c>
      <c r="BX29" s="4">
        <v>3</v>
      </c>
      <c r="BY29" s="4">
        <v>1</v>
      </c>
      <c r="BZ29" s="4">
        <v>5</v>
      </c>
      <c r="CA29" s="32">
        <v>1</v>
      </c>
      <c r="CB29" s="307">
        <f t="shared" si="25"/>
        <v>2.4119999999999999</v>
      </c>
      <c r="CC29" s="274">
        <f>RANK(CB29,CB23:CB29,0)</f>
        <v>3</v>
      </c>
      <c r="CD29" s="260">
        <f>RANK(CB29,(CB5:CB7,CB9:CB14,CB16:CB21,CB23:CB29),0)</f>
        <v>7</v>
      </c>
      <c r="CE29" s="248">
        <f t="shared" si="26"/>
        <v>59</v>
      </c>
      <c r="CF29" s="278">
        <f>RANK(CE29,CE23:CE29,0)</f>
        <v>3</v>
      </c>
      <c r="CG29" s="276">
        <f>RANK(CE29,(CE5:CE7,CE9:CE14,CE16:CE21,CE23:CE29),0)</f>
        <v>6</v>
      </c>
      <c r="CH29" s="275">
        <f t="shared" si="27"/>
        <v>16.152000000000001</v>
      </c>
      <c r="CI29" s="277">
        <f>RANK(CH29,CH23:CH29,0)</f>
        <v>2</v>
      </c>
      <c r="CJ29" s="279">
        <f>RANK(CH29,(CH5:CH7,CH9:CH14,CH16:CH21,CH23:CH29),0)</f>
        <v>4</v>
      </c>
      <c r="CK29" s="257">
        <f t="shared" si="28"/>
        <v>8</v>
      </c>
      <c r="CL29" s="257">
        <f>RANK(CK29,CK23:CK29,1)</f>
        <v>2</v>
      </c>
      <c r="CM29" s="257">
        <f t="shared" si="29"/>
        <v>17</v>
      </c>
      <c r="CN29" s="258">
        <f>RANK(CM29,(CM5,CM6,CM7,CM9,CM10,CM11,CM18,CM19,CM12,CM20,CM13,CM23,CM24,CM16,CM25,CM17,CM26,CM27,CM21,CM28,CM29,CM14),1)</f>
        <v>3</v>
      </c>
      <c r="CO29" s="3">
        <f t="shared" si="30"/>
        <v>0.96499999999999997</v>
      </c>
      <c r="CP29" s="4">
        <f>RANK(CO29,CO23:CO29,0)</f>
        <v>3</v>
      </c>
      <c r="CQ29" s="13">
        <f t="shared" si="33"/>
        <v>17.7</v>
      </c>
      <c r="CR29" s="4">
        <f>RANK(CQ29,CQ23:CQ29,0)</f>
        <v>3</v>
      </c>
      <c r="CS29" s="23">
        <f>CH29*3/10</f>
        <v>4.8460000000000001</v>
      </c>
      <c r="CT29" s="4">
        <f>RANK(CS29,CS23:CS29,0)</f>
        <v>2</v>
      </c>
      <c r="CU29" s="8">
        <f t="shared" si="32"/>
        <v>8</v>
      </c>
      <c r="CV29" s="6">
        <f>RANK(CU29,CU23:CU29,1)</f>
        <v>2</v>
      </c>
      <c r="CW29" s="127" t="s">
        <v>63</v>
      </c>
    </row>
    <row r="30" spans="1:101" ht="14.25" customHeight="1" thickBot="1" x14ac:dyDescent="0.3">
      <c r="A30" s="230" t="s">
        <v>1</v>
      </c>
      <c r="B30" s="375" t="s">
        <v>6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6"/>
      <c r="O30" s="377" t="s">
        <v>6</v>
      </c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6"/>
      <c r="AB30" s="377" t="s">
        <v>6</v>
      </c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6"/>
      <c r="AO30" s="377" t="s">
        <v>6</v>
      </c>
      <c r="AP30" s="375"/>
      <c r="AQ30" s="375"/>
      <c r="AR30" s="375"/>
      <c r="AS30" s="375"/>
      <c r="AT30" s="375"/>
      <c r="AU30" s="375"/>
      <c r="AV30" s="375"/>
      <c r="AW30" s="375"/>
      <c r="AX30" s="375"/>
      <c r="AY30" s="375"/>
      <c r="AZ30" s="375"/>
      <c r="BA30" s="376"/>
      <c r="BB30" s="377" t="s">
        <v>6</v>
      </c>
      <c r="BC30" s="375"/>
      <c r="BD30" s="375"/>
      <c r="BE30" s="375"/>
      <c r="BF30" s="375"/>
      <c r="BG30" s="375"/>
      <c r="BH30" s="375"/>
      <c r="BI30" s="375"/>
      <c r="BJ30" s="375"/>
      <c r="BK30" s="375"/>
      <c r="BL30" s="375"/>
      <c r="BM30" s="375"/>
      <c r="BN30" s="376"/>
      <c r="BO30" s="377" t="s">
        <v>6</v>
      </c>
      <c r="BP30" s="375"/>
      <c r="BQ30" s="375"/>
      <c r="BR30" s="375"/>
      <c r="BS30" s="375"/>
      <c r="BT30" s="375"/>
      <c r="BU30" s="375"/>
      <c r="BV30" s="375"/>
      <c r="BW30" s="375"/>
      <c r="BX30" s="375"/>
      <c r="BY30" s="375"/>
      <c r="BZ30" s="375"/>
      <c r="CA30" s="376"/>
      <c r="CB30" s="377" t="s">
        <v>6</v>
      </c>
      <c r="CC30" s="375"/>
      <c r="CD30" s="375"/>
      <c r="CE30" s="375"/>
      <c r="CF30" s="375"/>
      <c r="CG30" s="375"/>
      <c r="CH30" s="375"/>
      <c r="CI30" s="375"/>
      <c r="CJ30" s="375"/>
      <c r="CK30" s="375"/>
      <c r="CL30" s="375"/>
      <c r="CM30" s="375"/>
      <c r="CN30" s="375"/>
      <c r="CO30" s="375"/>
      <c r="CP30" s="375"/>
      <c r="CQ30" s="375"/>
      <c r="CR30" s="375"/>
      <c r="CS30" s="375"/>
      <c r="CT30" s="375"/>
      <c r="CU30" s="375"/>
      <c r="CV30" s="376"/>
      <c r="CW30" s="230" t="s">
        <v>1</v>
      </c>
    </row>
  </sheetData>
  <mergeCells count="16">
    <mergeCell ref="BO2:CA2"/>
    <mergeCell ref="CB2:CN2"/>
    <mergeCell ref="CO2:CV2"/>
    <mergeCell ref="B30:N30"/>
    <mergeCell ref="O30:AA30"/>
    <mergeCell ref="AB30:AN30"/>
    <mergeCell ref="AO30:BA30"/>
    <mergeCell ref="BB30:BN30"/>
    <mergeCell ref="BO30:CA30"/>
    <mergeCell ref="CB30:CV30"/>
    <mergeCell ref="BB2:BN2"/>
    <mergeCell ref="A1:J1"/>
    <mergeCell ref="B2:N2"/>
    <mergeCell ref="O2:AA2"/>
    <mergeCell ref="AB2:AN2"/>
    <mergeCell ref="AO2:BA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W30"/>
  <sheetViews>
    <sheetView topLeftCell="AS1" zoomScale="90" zoomScaleNormal="90" workbookViewId="0">
      <selection activeCell="BR8" sqref="A1:BW30"/>
    </sheetView>
  </sheetViews>
  <sheetFormatPr defaultRowHeight="15" x14ac:dyDescent="0.25"/>
  <cols>
    <col min="1" max="1" width="27.28515625" customWidth="1"/>
    <col min="2" max="74" width="9.42578125" customWidth="1"/>
    <col min="75" max="75" width="28" customWidth="1"/>
  </cols>
  <sheetData>
    <row r="1" spans="1:75" ht="38.25" customHeight="1" thickBot="1" x14ac:dyDescent="0.3">
      <c r="A1" s="374" t="s">
        <v>105</v>
      </c>
      <c r="B1" s="374"/>
      <c r="C1" s="374"/>
      <c r="D1" s="374"/>
      <c r="E1" s="374"/>
      <c r="F1" s="374"/>
      <c r="G1" s="374"/>
      <c r="H1" s="374"/>
      <c r="I1" s="374"/>
      <c r="J1" s="374"/>
      <c r="K1" s="118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</row>
    <row r="2" spans="1:75" ht="37.5" customHeight="1" thickBot="1" x14ac:dyDescent="0.3">
      <c r="A2" s="120" t="s">
        <v>89</v>
      </c>
      <c r="B2" s="371" t="s">
        <v>26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3"/>
      <c r="O2" s="371" t="s">
        <v>27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3"/>
      <c r="AB2" s="371" t="s">
        <v>28</v>
      </c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3"/>
      <c r="AO2" s="371" t="s">
        <v>29</v>
      </c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3"/>
      <c r="BB2" s="371" t="s">
        <v>128</v>
      </c>
      <c r="BC2" s="372"/>
      <c r="BD2" s="372"/>
      <c r="BE2" s="372"/>
      <c r="BF2" s="372"/>
      <c r="BG2" s="372"/>
      <c r="BH2" s="372"/>
      <c r="BI2" s="372"/>
      <c r="BJ2" s="372"/>
      <c r="BK2" s="372"/>
      <c r="BL2" s="372"/>
      <c r="BM2" s="372"/>
      <c r="BN2" s="373"/>
      <c r="BO2" s="371" t="s">
        <v>146</v>
      </c>
      <c r="BP2" s="372"/>
      <c r="BQ2" s="372"/>
      <c r="BR2" s="372"/>
      <c r="BS2" s="372"/>
      <c r="BT2" s="372"/>
      <c r="BU2" s="372"/>
      <c r="BV2" s="373"/>
      <c r="BW2" s="120" t="s">
        <v>89</v>
      </c>
    </row>
    <row r="3" spans="1:75" ht="120.75" customHeight="1" thickBot="1" x14ac:dyDescent="0.3">
      <c r="A3" s="1" t="s">
        <v>71</v>
      </c>
      <c r="B3" s="344" t="s">
        <v>115</v>
      </c>
      <c r="C3" s="345" t="s">
        <v>116</v>
      </c>
      <c r="D3" s="345" t="s">
        <v>117</v>
      </c>
      <c r="E3" s="345" t="s">
        <v>138</v>
      </c>
      <c r="F3" s="345" t="s">
        <v>116</v>
      </c>
      <c r="G3" s="345" t="s">
        <v>117</v>
      </c>
      <c r="H3" s="345" t="s">
        <v>139</v>
      </c>
      <c r="I3" s="345" t="s">
        <v>116</v>
      </c>
      <c r="J3" s="345" t="s">
        <v>117</v>
      </c>
      <c r="K3" s="346" t="s">
        <v>118</v>
      </c>
      <c r="L3" s="347" t="s">
        <v>119</v>
      </c>
      <c r="M3" s="346" t="s">
        <v>120</v>
      </c>
      <c r="N3" s="348" t="s">
        <v>121</v>
      </c>
      <c r="O3" s="344" t="s">
        <v>115</v>
      </c>
      <c r="P3" s="345" t="s">
        <v>116</v>
      </c>
      <c r="Q3" s="345" t="s">
        <v>117</v>
      </c>
      <c r="R3" s="345" t="s">
        <v>138</v>
      </c>
      <c r="S3" s="345" t="s">
        <v>116</v>
      </c>
      <c r="T3" s="345" t="s">
        <v>117</v>
      </c>
      <c r="U3" s="345" t="s">
        <v>139</v>
      </c>
      <c r="V3" s="345" t="s">
        <v>116</v>
      </c>
      <c r="W3" s="345" t="s">
        <v>117</v>
      </c>
      <c r="X3" s="346" t="s">
        <v>118</v>
      </c>
      <c r="Y3" s="347" t="s">
        <v>119</v>
      </c>
      <c r="Z3" s="346" t="s">
        <v>120</v>
      </c>
      <c r="AA3" s="348" t="s">
        <v>121</v>
      </c>
      <c r="AB3" s="344" t="s">
        <v>115</v>
      </c>
      <c r="AC3" s="345" t="s">
        <v>116</v>
      </c>
      <c r="AD3" s="345" t="s">
        <v>117</v>
      </c>
      <c r="AE3" s="345" t="s">
        <v>138</v>
      </c>
      <c r="AF3" s="345" t="s">
        <v>116</v>
      </c>
      <c r="AG3" s="345" t="s">
        <v>117</v>
      </c>
      <c r="AH3" s="345" t="s">
        <v>139</v>
      </c>
      <c r="AI3" s="345" t="s">
        <v>116</v>
      </c>
      <c r="AJ3" s="345" t="s">
        <v>117</v>
      </c>
      <c r="AK3" s="346" t="s">
        <v>118</v>
      </c>
      <c r="AL3" s="347" t="s">
        <v>119</v>
      </c>
      <c r="AM3" s="346" t="s">
        <v>120</v>
      </c>
      <c r="AN3" s="348" t="s">
        <v>121</v>
      </c>
      <c r="AO3" s="344" t="s">
        <v>115</v>
      </c>
      <c r="AP3" s="345" t="s">
        <v>116</v>
      </c>
      <c r="AQ3" s="345" t="s">
        <v>117</v>
      </c>
      <c r="AR3" s="345" t="s">
        <v>138</v>
      </c>
      <c r="AS3" s="345" t="s">
        <v>116</v>
      </c>
      <c r="AT3" s="345" t="s">
        <v>117</v>
      </c>
      <c r="AU3" s="345" t="s">
        <v>139</v>
      </c>
      <c r="AV3" s="345" t="s">
        <v>116</v>
      </c>
      <c r="AW3" s="345" t="s">
        <v>117</v>
      </c>
      <c r="AX3" s="346" t="s">
        <v>118</v>
      </c>
      <c r="AY3" s="347" t="s">
        <v>119</v>
      </c>
      <c r="AZ3" s="346" t="s">
        <v>120</v>
      </c>
      <c r="BA3" s="348" t="s">
        <v>121</v>
      </c>
      <c r="BB3" s="339" t="s">
        <v>113</v>
      </c>
      <c r="BC3" s="345" t="s">
        <v>116</v>
      </c>
      <c r="BD3" s="345" t="s">
        <v>117</v>
      </c>
      <c r="BE3" s="341" t="s">
        <v>140</v>
      </c>
      <c r="BF3" s="345" t="s">
        <v>116</v>
      </c>
      <c r="BG3" s="345" t="s">
        <v>117</v>
      </c>
      <c r="BH3" s="341" t="s">
        <v>141</v>
      </c>
      <c r="BI3" s="345" t="s">
        <v>116</v>
      </c>
      <c r="BJ3" s="345" t="s">
        <v>117</v>
      </c>
      <c r="BK3" s="346" t="s">
        <v>118</v>
      </c>
      <c r="BL3" s="347" t="s">
        <v>129</v>
      </c>
      <c r="BM3" s="346" t="s">
        <v>120</v>
      </c>
      <c r="BN3" s="348" t="s">
        <v>130</v>
      </c>
      <c r="BO3" s="339" t="s">
        <v>113</v>
      </c>
      <c r="BP3" s="340" t="s">
        <v>99</v>
      </c>
      <c r="BQ3" s="341" t="s">
        <v>140</v>
      </c>
      <c r="BR3" s="340" t="s">
        <v>110</v>
      </c>
      <c r="BS3" s="341" t="s">
        <v>141</v>
      </c>
      <c r="BT3" s="340" t="s">
        <v>111</v>
      </c>
      <c r="BU3" s="340" t="s">
        <v>109</v>
      </c>
      <c r="BV3" s="342" t="s">
        <v>112</v>
      </c>
      <c r="BW3" s="2" t="s">
        <v>71</v>
      </c>
    </row>
    <row r="4" spans="1:75" ht="15" customHeight="1" thickBot="1" x14ac:dyDescent="0.3">
      <c r="A4" s="229" t="s">
        <v>46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  <c r="O4" s="222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2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4"/>
      <c r="AO4" s="222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4"/>
      <c r="BB4" s="222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5" t="s">
        <v>64</v>
      </c>
      <c r="BP4" s="226"/>
      <c r="BQ4" s="227" t="s">
        <v>65</v>
      </c>
      <c r="BR4" s="226"/>
      <c r="BS4" s="227" t="s">
        <v>65</v>
      </c>
      <c r="BT4" s="226"/>
      <c r="BU4" s="228"/>
      <c r="BV4" s="228"/>
      <c r="BW4" s="229" t="s">
        <v>46</v>
      </c>
    </row>
    <row r="5" spans="1:75" ht="15" customHeight="1" x14ac:dyDescent="0.25">
      <c r="A5" s="122" t="s">
        <v>47</v>
      </c>
      <c r="B5" s="108">
        <v>0</v>
      </c>
      <c r="C5" s="4">
        <v>1</v>
      </c>
      <c r="D5" s="4">
        <v>1</v>
      </c>
      <c r="E5" s="94">
        <v>10</v>
      </c>
      <c r="F5" s="4">
        <v>1</v>
      </c>
      <c r="G5" s="4">
        <v>1</v>
      </c>
      <c r="H5" s="39">
        <v>0</v>
      </c>
      <c r="I5" s="4">
        <v>1</v>
      </c>
      <c r="J5" s="4">
        <v>1</v>
      </c>
      <c r="K5" s="4">
        <v>3</v>
      </c>
      <c r="L5" s="4">
        <v>1</v>
      </c>
      <c r="M5" s="4">
        <v>3</v>
      </c>
      <c r="N5" s="32">
        <v>1</v>
      </c>
      <c r="O5" s="39">
        <v>0</v>
      </c>
      <c r="P5" s="4">
        <v>3</v>
      </c>
      <c r="Q5" s="4">
        <v>22</v>
      </c>
      <c r="R5" s="94">
        <v>10</v>
      </c>
      <c r="S5" s="4">
        <v>1</v>
      </c>
      <c r="T5" s="4">
        <v>1</v>
      </c>
      <c r="U5" s="39">
        <v>0</v>
      </c>
      <c r="V5" s="4">
        <v>2</v>
      </c>
      <c r="W5" s="4">
        <v>3</v>
      </c>
      <c r="X5" s="4">
        <v>6</v>
      </c>
      <c r="Y5" s="4">
        <v>3</v>
      </c>
      <c r="Z5" s="4">
        <v>26</v>
      </c>
      <c r="AA5" s="32">
        <v>22</v>
      </c>
      <c r="AB5" s="39">
        <v>0</v>
      </c>
      <c r="AC5" s="4">
        <v>1</v>
      </c>
      <c r="AD5" s="4">
        <v>1</v>
      </c>
      <c r="AE5" s="94">
        <v>10</v>
      </c>
      <c r="AF5" s="4">
        <v>1</v>
      </c>
      <c r="AG5" s="4">
        <v>1</v>
      </c>
      <c r="AH5" s="39">
        <v>0</v>
      </c>
      <c r="AI5" s="4">
        <v>1</v>
      </c>
      <c r="AJ5" s="4">
        <v>1</v>
      </c>
      <c r="AK5" s="4">
        <v>3</v>
      </c>
      <c r="AL5" s="4">
        <v>1</v>
      </c>
      <c r="AM5" s="4">
        <v>3</v>
      </c>
      <c r="AN5" s="32">
        <v>1</v>
      </c>
      <c r="AO5" s="86">
        <v>0.58099999999999996</v>
      </c>
      <c r="AP5" s="4">
        <v>3</v>
      </c>
      <c r="AQ5" s="4">
        <v>19</v>
      </c>
      <c r="AR5" s="94">
        <v>9</v>
      </c>
      <c r="AS5" s="4">
        <v>1</v>
      </c>
      <c r="AT5" s="4">
        <v>9</v>
      </c>
      <c r="AU5" s="39">
        <v>5.7000000000000002E-2</v>
      </c>
      <c r="AV5" s="4">
        <v>2</v>
      </c>
      <c r="AW5" s="4">
        <v>15</v>
      </c>
      <c r="AX5" s="4">
        <v>6</v>
      </c>
      <c r="AY5" s="4">
        <v>3</v>
      </c>
      <c r="AZ5" s="4">
        <v>43</v>
      </c>
      <c r="BA5" s="32">
        <v>17</v>
      </c>
      <c r="BB5" s="307">
        <f>SUM(B5,O5,AB5,AO5)</f>
        <v>0.58099999999999996</v>
      </c>
      <c r="BC5" s="247">
        <f>RANK(BB5,BB5:BB7,0)</f>
        <v>3</v>
      </c>
      <c r="BD5" s="247">
        <f>RANK(BB5,(BB5:BB7,BB9:BB14,BB16:BB21,BB23:BB29),0)</f>
        <v>22</v>
      </c>
      <c r="BE5" s="248">
        <f>SUM(E5,R5,AE5,AR5)</f>
        <v>39</v>
      </c>
      <c r="BF5" s="248">
        <f>RANK(BE5,BE5:BE7,0)</f>
        <v>1</v>
      </c>
      <c r="BG5" s="248">
        <f>RANK(BE5,(BE5:BE7,BE9:BE14,BE16:BE21,BE23:BE29),0)</f>
        <v>9</v>
      </c>
      <c r="BH5" s="249">
        <f>SUM(H5,U5,AH5,AU5)</f>
        <v>5.7000000000000002E-2</v>
      </c>
      <c r="BI5" s="250">
        <f>RANK(BH5,BH5:BH7,0)</f>
        <v>2</v>
      </c>
      <c r="BJ5" s="250">
        <f>RANK(BH5,(BH5:BH7,BH9:BH14,BH16:BH21,BH23:BH29),0)</f>
        <v>15</v>
      </c>
      <c r="BK5" s="251">
        <f>SUM(BC5,BF5,BI5)</f>
        <v>6</v>
      </c>
      <c r="BL5" s="251">
        <f>RANK(BK5,BK5:BK7,1)</f>
        <v>2</v>
      </c>
      <c r="BM5" s="251">
        <f>SUM(BD5,BG5,BJ5)</f>
        <v>46</v>
      </c>
      <c r="BN5" s="252">
        <f>RANK(BM5,(BM5,BM6,BM7,BM9,BM10,BM11,BM18,BM19,BM12,BM20,BM13,BM23,BM24,BM16,BM25,BM17,BM26,BM27,BM21,BM28,BM29,BM14),1)</f>
        <v>18</v>
      </c>
      <c r="BO5" s="3">
        <f>BB5*4/10</f>
        <v>0.23200000000000001</v>
      </c>
      <c r="BP5" s="4">
        <f>RANK(BO5,BO5:BO7,0)</f>
        <v>3</v>
      </c>
      <c r="BQ5" s="13">
        <f>BE5*3/10</f>
        <v>11.7</v>
      </c>
      <c r="BR5" s="4">
        <f>RANK(BQ5,BQ5:BQ7,0)</f>
        <v>1</v>
      </c>
      <c r="BS5" s="24">
        <f>BH5*3/10</f>
        <v>1.7000000000000001E-2</v>
      </c>
      <c r="BT5" s="4">
        <f>RANK(BS5,BS5:BS7,0)</f>
        <v>2</v>
      </c>
      <c r="BU5" s="4">
        <f>SUM(BP5,BR5,BT5)</f>
        <v>6</v>
      </c>
      <c r="BV5" s="6">
        <f>RANK(BU5,BU5:BU7,1)</f>
        <v>2</v>
      </c>
      <c r="BW5" s="122" t="s">
        <v>47</v>
      </c>
    </row>
    <row r="6" spans="1:75" ht="15" customHeight="1" x14ac:dyDescent="0.25">
      <c r="A6" s="123" t="s">
        <v>48</v>
      </c>
      <c r="B6" s="109">
        <v>0</v>
      </c>
      <c r="C6" s="4">
        <v>1</v>
      </c>
      <c r="D6" s="4">
        <v>1</v>
      </c>
      <c r="E6" s="94">
        <v>10</v>
      </c>
      <c r="F6" s="4">
        <v>1</v>
      </c>
      <c r="G6" s="4">
        <v>1</v>
      </c>
      <c r="H6" s="40">
        <v>0</v>
      </c>
      <c r="I6" s="4">
        <v>1</v>
      </c>
      <c r="J6" s="4">
        <v>1</v>
      </c>
      <c r="K6" s="4">
        <v>3</v>
      </c>
      <c r="L6" s="4">
        <v>1</v>
      </c>
      <c r="M6" s="4">
        <v>3</v>
      </c>
      <c r="N6" s="32">
        <v>1</v>
      </c>
      <c r="O6" s="40">
        <v>0.66400000000000003</v>
      </c>
      <c r="P6" s="4">
        <v>1</v>
      </c>
      <c r="Q6" s="4">
        <v>2</v>
      </c>
      <c r="R6" s="94">
        <v>10</v>
      </c>
      <c r="S6" s="4">
        <v>1</v>
      </c>
      <c r="T6" s="4">
        <v>1</v>
      </c>
      <c r="U6" s="40">
        <v>0.14299999999999999</v>
      </c>
      <c r="V6" s="4">
        <v>1</v>
      </c>
      <c r="W6" s="4">
        <v>1</v>
      </c>
      <c r="X6" s="4">
        <v>3</v>
      </c>
      <c r="Y6" s="4">
        <v>1</v>
      </c>
      <c r="Z6" s="4">
        <v>4</v>
      </c>
      <c r="AA6" s="32">
        <v>1</v>
      </c>
      <c r="AB6" s="40">
        <v>0</v>
      </c>
      <c r="AC6" s="4">
        <v>1</v>
      </c>
      <c r="AD6" s="4">
        <v>1</v>
      </c>
      <c r="AE6" s="94">
        <v>10</v>
      </c>
      <c r="AF6" s="4">
        <v>1</v>
      </c>
      <c r="AG6" s="4">
        <v>1</v>
      </c>
      <c r="AH6" s="40">
        <v>0</v>
      </c>
      <c r="AI6" s="4">
        <v>1</v>
      </c>
      <c r="AJ6" s="4">
        <v>1</v>
      </c>
      <c r="AK6" s="4">
        <v>3</v>
      </c>
      <c r="AL6" s="4">
        <v>1</v>
      </c>
      <c r="AM6" s="4">
        <v>3</v>
      </c>
      <c r="AN6" s="32">
        <v>1</v>
      </c>
      <c r="AO6" s="87">
        <v>0.626</v>
      </c>
      <c r="AP6" s="4">
        <v>2</v>
      </c>
      <c r="AQ6" s="4">
        <v>17</v>
      </c>
      <c r="AR6" s="94">
        <v>9</v>
      </c>
      <c r="AS6" s="4">
        <v>1</v>
      </c>
      <c r="AT6" s="4">
        <v>9</v>
      </c>
      <c r="AU6" s="40">
        <v>2.6230000000000002</v>
      </c>
      <c r="AV6" s="4">
        <v>1</v>
      </c>
      <c r="AW6" s="4">
        <v>2</v>
      </c>
      <c r="AX6" s="4">
        <v>4</v>
      </c>
      <c r="AY6" s="4">
        <v>1</v>
      </c>
      <c r="AZ6" s="4">
        <v>28</v>
      </c>
      <c r="BA6" s="32">
        <v>10</v>
      </c>
      <c r="BB6" s="307">
        <f t="shared" ref="BB6:BB7" si="0">SUM(B6,O6,AB6,AO6)</f>
        <v>1.29</v>
      </c>
      <c r="BC6" s="247">
        <f>RANK(BB6,BB5:BB7,0)</f>
        <v>1</v>
      </c>
      <c r="BD6" s="247">
        <f>RANK(BB6,(BB5:BB7,BB9:BB14,BB16:BB21,BB23:BB29),0)</f>
        <v>13</v>
      </c>
      <c r="BE6" s="248">
        <f t="shared" ref="BE6:BE7" si="1">SUM(E6,R6,AE6,AR6)</f>
        <v>39</v>
      </c>
      <c r="BF6" s="248">
        <f>RANK(BE6,BE5:BE7,0)</f>
        <v>1</v>
      </c>
      <c r="BG6" s="248">
        <f>RANK(BE6,(BE5:BE7,BE9:BE14,BE16:BE21,BE23:BE29),0)</f>
        <v>9</v>
      </c>
      <c r="BH6" s="249">
        <f t="shared" ref="BH6:BH7" si="2">SUM(H6,U6,AH6,AU6)</f>
        <v>2.766</v>
      </c>
      <c r="BI6" s="250">
        <f>RANK(BH6,BH5:BH7,0)</f>
        <v>1</v>
      </c>
      <c r="BJ6" s="250">
        <f>RANK(BH6,(BH5:BH7,BH9:BH14,BH16:BH21,BH23:BH29),0)</f>
        <v>2</v>
      </c>
      <c r="BK6" s="251">
        <f>SUM(BC6,BF6,BI6)</f>
        <v>3</v>
      </c>
      <c r="BL6" s="251">
        <f>RANK(BK6,BK5:BK7,1)</f>
        <v>1</v>
      </c>
      <c r="BM6" s="251">
        <f>SUM(BD6,BG6,BJ6)</f>
        <v>24</v>
      </c>
      <c r="BN6" s="252">
        <f>RANK(BM6,(BM5,BM6,BM7,BM9,BM10,BM11,BM18,BM19,BM12,BM20,BM13,BM23,BM24,BM16,BM25,BM17,BM26,BM27,BM21,BM28,BM29,BM14),1)</f>
        <v>8</v>
      </c>
      <c r="BO6" s="3">
        <f t="shared" ref="BO6:BO7" si="3">BB6*4/10</f>
        <v>0.51600000000000001</v>
      </c>
      <c r="BP6" s="4">
        <f>RANK(BO6,BO5:BO7,0)</f>
        <v>1</v>
      </c>
      <c r="BQ6" s="13">
        <f t="shared" ref="BQ6:BQ7" si="4">BE6*3/10</f>
        <v>11.7</v>
      </c>
      <c r="BR6" s="4">
        <f>RANK(BQ6,BQ5:BQ7,0)</f>
        <v>1</v>
      </c>
      <c r="BS6" s="25">
        <f t="shared" ref="BS6:BS7" si="5">BH6*3/10</f>
        <v>0.83</v>
      </c>
      <c r="BT6" s="4">
        <f>RANK(BS6,BS5:BS7,0)</f>
        <v>1</v>
      </c>
      <c r="BU6" s="8">
        <f t="shared" ref="BU6:BU7" si="6">SUM(BP6,BR6,BT6)</f>
        <v>3</v>
      </c>
      <c r="BV6" s="6">
        <f>RANK(BU6,BU5:BU7,1)</f>
        <v>1</v>
      </c>
      <c r="BW6" s="123" t="s">
        <v>48</v>
      </c>
    </row>
    <row r="7" spans="1:75" ht="15" customHeight="1" thickBot="1" x14ac:dyDescent="0.3">
      <c r="A7" s="124" t="s">
        <v>49</v>
      </c>
      <c r="B7" s="110">
        <v>0</v>
      </c>
      <c r="C7" s="10">
        <v>1</v>
      </c>
      <c r="D7" s="4">
        <v>1</v>
      </c>
      <c r="E7" s="94">
        <v>10</v>
      </c>
      <c r="F7" s="10">
        <v>1</v>
      </c>
      <c r="G7" s="4">
        <v>1</v>
      </c>
      <c r="H7" s="41">
        <v>0</v>
      </c>
      <c r="I7" s="10">
        <v>1</v>
      </c>
      <c r="J7" s="4">
        <v>1</v>
      </c>
      <c r="K7" s="4">
        <v>3</v>
      </c>
      <c r="L7" s="10">
        <v>1</v>
      </c>
      <c r="M7" s="4">
        <v>3</v>
      </c>
      <c r="N7" s="33">
        <v>1</v>
      </c>
      <c r="O7" s="41">
        <v>0.63200000000000001</v>
      </c>
      <c r="P7" s="10">
        <v>2</v>
      </c>
      <c r="Q7" s="4">
        <v>14</v>
      </c>
      <c r="R7" s="94">
        <v>10</v>
      </c>
      <c r="S7" s="10">
        <v>1</v>
      </c>
      <c r="T7" s="4">
        <v>1</v>
      </c>
      <c r="U7" s="41">
        <v>0</v>
      </c>
      <c r="V7" s="10">
        <v>2</v>
      </c>
      <c r="W7" s="4">
        <v>3</v>
      </c>
      <c r="X7" s="4">
        <v>5</v>
      </c>
      <c r="Y7" s="10">
        <v>2</v>
      </c>
      <c r="Z7" s="4">
        <v>18</v>
      </c>
      <c r="AA7" s="33">
        <v>14</v>
      </c>
      <c r="AB7" s="41">
        <v>0</v>
      </c>
      <c r="AC7" s="10">
        <v>1</v>
      </c>
      <c r="AD7" s="4">
        <v>1</v>
      </c>
      <c r="AE7" s="94">
        <v>10</v>
      </c>
      <c r="AF7" s="10">
        <v>1</v>
      </c>
      <c r="AG7" s="4">
        <v>1</v>
      </c>
      <c r="AH7" s="41">
        <v>0</v>
      </c>
      <c r="AI7" s="10">
        <v>1</v>
      </c>
      <c r="AJ7" s="4">
        <v>1</v>
      </c>
      <c r="AK7" s="4">
        <v>3</v>
      </c>
      <c r="AL7" s="10">
        <v>1</v>
      </c>
      <c r="AM7" s="4">
        <v>3</v>
      </c>
      <c r="AN7" s="33">
        <v>1</v>
      </c>
      <c r="AO7" s="88">
        <v>0.63600000000000001</v>
      </c>
      <c r="AP7" s="10">
        <v>1</v>
      </c>
      <c r="AQ7" s="4">
        <v>16</v>
      </c>
      <c r="AR7" s="94">
        <v>9</v>
      </c>
      <c r="AS7" s="10">
        <v>1</v>
      </c>
      <c r="AT7" s="4">
        <v>9</v>
      </c>
      <c r="AU7" s="41">
        <v>3.7999999999999999E-2</v>
      </c>
      <c r="AV7" s="10">
        <v>3</v>
      </c>
      <c r="AW7" s="4">
        <v>16</v>
      </c>
      <c r="AX7" s="4">
        <v>5</v>
      </c>
      <c r="AY7" s="10">
        <v>2</v>
      </c>
      <c r="AZ7" s="4">
        <v>41</v>
      </c>
      <c r="BA7" s="33">
        <v>16</v>
      </c>
      <c r="BB7" s="309">
        <f t="shared" si="0"/>
        <v>1.268</v>
      </c>
      <c r="BC7" s="253">
        <f>RANK(BB7,BB5:BB7,0)</f>
        <v>2</v>
      </c>
      <c r="BD7" s="253">
        <f>RANK(BB7,(BB5:BB7,BB9:BB14,BB16:BB21,BB23:BB29),0)</f>
        <v>16</v>
      </c>
      <c r="BE7" s="254">
        <f t="shared" si="1"/>
        <v>39</v>
      </c>
      <c r="BF7" s="254">
        <f>RANK(BE7,BE5:BE7,0)</f>
        <v>1</v>
      </c>
      <c r="BG7" s="254">
        <f>RANK(BE7,(BE5:BE7,BE9:BE14,BE16:BE21,BE23:BE29),0)</f>
        <v>9</v>
      </c>
      <c r="BH7" s="255">
        <f t="shared" si="2"/>
        <v>3.7999999999999999E-2</v>
      </c>
      <c r="BI7" s="256">
        <f>RANK(BH7,BH5:BH7,0)</f>
        <v>3</v>
      </c>
      <c r="BJ7" s="256">
        <f>RANK(BH7,(BH5:BH7,BH9:BH14,BH16:BH21,BH23:BH29),0)</f>
        <v>16</v>
      </c>
      <c r="BK7" s="257">
        <f>SUM(BC7,BF7,BI7)</f>
        <v>6</v>
      </c>
      <c r="BL7" s="257">
        <f>RANK(BK7,BK5:BK7,1)</f>
        <v>2</v>
      </c>
      <c r="BM7" s="257">
        <f>SUM(BD7,BG7,BJ7)</f>
        <v>41</v>
      </c>
      <c r="BN7" s="258">
        <f>RANK(BM7,(BM5,BM6,BM7,BM9,BM10,BM11,BM18,BM19,BM12,BM20,BM13,BM23,BM24,BM16,BM25,BM17,BM26,BM27,BM21,BM28,BM29,BM14),1)</f>
        <v>15</v>
      </c>
      <c r="BO7" s="9">
        <f t="shared" si="3"/>
        <v>0.50700000000000001</v>
      </c>
      <c r="BP7" s="10">
        <f>RANK(BO7,BO5:BO7,0)</f>
        <v>2</v>
      </c>
      <c r="BQ7" s="5">
        <f t="shared" si="4"/>
        <v>11.7</v>
      </c>
      <c r="BR7" s="10">
        <f>RANK(BQ7,BQ5:BQ7,0)</f>
        <v>1</v>
      </c>
      <c r="BS7" s="24">
        <f t="shared" si="5"/>
        <v>1.0999999999999999E-2</v>
      </c>
      <c r="BT7" s="10">
        <f>RANK(BS7,BS5:BS7,0)</f>
        <v>3</v>
      </c>
      <c r="BU7" s="11">
        <f t="shared" si="6"/>
        <v>6</v>
      </c>
      <c r="BV7" s="12">
        <f>RANK(BU7,BU5:BU7,1)</f>
        <v>2</v>
      </c>
      <c r="BW7" s="124" t="s">
        <v>49</v>
      </c>
    </row>
    <row r="8" spans="1:75" ht="15" customHeight="1" thickBot="1" x14ac:dyDescent="0.3">
      <c r="A8" s="229" t="s">
        <v>50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/>
      <c r="O8" s="222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222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4"/>
      <c r="AO8" s="222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4"/>
      <c r="BB8" s="314"/>
      <c r="BC8" s="303"/>
      <c r="BD8" s="303"/>
      <c r="BE8" s="315"/>
      <c r="BF8" s="303"/>
      <c r="BG8" s="303"/>
      <c r="BH8" s="304"/>
      <c r="BI8" s="303"/>
      <c r="BJ8" s="303"/>
      <c r="BK8" s="303"/>
      <c r="BL8" s="303"/>
      <c r="BM8" s="303"/>
      <c r="BN8" s="303"/>
      <c r="BO8" s="242"/>
      <c r="BP8" s="238"/>
      <c r="BQ8" s="244"/>
      <c r="BR8" s="238"/>
      <c r="BS8" s="243"/>
      <c r="BT8" s="238"/>
      <c r="BU8" s="245"/>
      <c r="BV8" s="306"/>
      <c r="BW8" s="229" t="s">
        <v>50</v>
      </c>
    </row>
    <row r="9" spans="1:75" ht="15" customHeight="1" x14ac:dyDescent="0.25">
      <c r="A9" s="122" t="s">
        <v>93</v>
      </c>
      <c r="B9" s="111">
        <v>0</v>
      </c>
      <c r="C9" s="45">
        <v>1</v>
      </c>
      <c r="D9" s="46">
        <v>1</v>
      </c>
      <c r="E9" s="95">
        <v>10</v>
      </c>
      <c r="F9" s="46">
        <v>1</v>
      </c>
      <c r="G9" s="46">
        <v>1</v>
      </c>
      <c r="H9" s="43">
        <v>0</v>
      </c>
      <c r="I9" s="46">
        <v>1</v>
      </c>
      <c r="J9" s="46">
        <v>1</v>
      </c>
      <c r="K9" s="10">
        <v>3</v>
      </c>
      <c r="L9" s="10">
        <v>1</v>
      </c>
      <c r="M9" s="10">
        <v>3</v>
      </c>
      <c r="N9" s="33">
        <v>1</v>
      </c>
      <c r="O9" s="44">
        <v>0.625</v>
      </c>
      <c r="P9" s="45">
        <v>5</v>
      </c>
      <c r="Q9" s="46">
        <v>17</v>
      </c>
      <c r="R9" s="95">
        <v>10</v>
      </c>
      <c r="S9" s="46">
        <v>1</v>
      </c>
      <c r="T9" s="46">
        <v>1</v>
      </c>
      <c r="U9" s="43">
        <v>0</v>
      </c>
      <c r="V9" s="46">
        <v>1</v>
      </c>
      <c r="W9" s="46">
        <v>3</v>
      </c>
      <c r="X9" s="10">
        <v>7</v>
      </c>
      <c r="Y9" s="10">
        <v>5</v>
      </c>
      <c r="Z9" s="10">
        <v>21</v>
      </c>
      <c r="AA9" s="33">
        <v>17</v>
      </c>
      <c r="AB9" s="44">
        <v>0</v>
      </c>
      <c r="AC9" s="45">
        <v>1</v>
      </c>
      <c r="AD9" s="46">
        <v>1</v>
      </c>
      <c r="AE9" s="95">
        <v>10</v>
      </c>
      <c r="AF9" s="46">
        <v>1</v>
      </c>
      <c r="AG9" s="46">
        <v>1</v>
      </c>
      <c r="AH9" s="43">
        <v>0</v>
      </c>
      <c r="AI9" s="46">
        <v>1</v>
      </c>
      <c r="AJ9" s="46">
        <v>1</v>
      </c>
      <c r="AK9" s="10">
        <v>3</v>
      </c>
      <c r="AL9" s="10">
        <v>1</v>
      </c>
      <c r="AM9" s="10">
        <v>3</v>
      </c>
      <c r="AN9" s="33">
        <v>1</v>
      </c>
      <c r="AO9" s="90">
        <v>0.65800000000000003</v>
      </c>
      <c r="AP9" s="45">
        <v>4</v>
      </c>
      <c r="AQ9" s="46">
        <v>14</v>
      </c>
      <c r="AR9" s="95">
        <v>10</v>
      </c>
      <c r="AS9" s="46">
        <v>1</v>
      </c>
      <c r="AT9" s="46">
        <v>1</v>
      </c>
      <c r="AU9" s="43">
        <v>0.68400000000000005</v>
      </c>
      <c r="AV9" s="46">
        <v>2</v>
      </c>
      <c r="AW9" s="46">
        <v>10</v>
      </c>
      <c r="AX9" s="10">
        <v>7</v>
      </c>
      <c r="AY9" s="10">
        <v>2</v>
      </c>
      <c r="AZ9" s="10">
        <v>25</v>
      </c>
      <c r="BA9" s="33">
        <v>9</v>
      </c>
      <c r="BB9" s="309">
        <f t="shared" ref="BB9:BB14" si="7">SUM(B9,O9,AB9,AO9)</f>
        <v>1.2829999999999999</v>
      </c>
      <c r="BC9" s="259">
        <f>RANK(BB9,BB9:BB14,0)</f>
        <v>4</v>
      </c>
      <c r="BD9" s="260">
        <f>RANK(BB9,(BB5:BB7,BB9:BB14,BB16:BB21,BB23:BB29),0)</f>
        <v>14</v>
      </c>
      <c r="BE9" s="254">
        <f t="shared" ref="BE9:BE14" si="8">SUM(E9,R9,AE9,AR9)</f>
        <v>40</v>
      </c>
      <c r="BF9" s="261">
        <f>RANK(BE9,BE9:BE14,0)</f>
        <v>1</v>
      </c>
      <c r="BG9" s="261">
        <f>RANK(BE9,(BE5:BE7,BE9:BE14,BE16:BE21,BE23:BE29),0)</f>
        <v>1</v>
      </c>
      <c r="BH9" s="255">
        <f t="shared" ref="BH9:BH14" si="9">SUM(H9,U9,AH9,AU9)</f>
        <v>0.68400000000000005</v>
      </c>
      <c r="BI9" s="262">
        <f>RANK(BH9,BH9:BH14,0)</f>
        <v>2</v>
      </c>
      <c r="BJ9" s="262">
        <f>RANK(BH9,(BH5:BH7,BH9:BH14,BH16:BH21,BH23:BH29),0)</f>
        <v>10</v>
      </c>
      <c r="BK9" s="257">
        <f t="shared" ref="BK9:BK14" si="10">SUM(BC9,BF9,BI9)</f>
        <v>7</v>
      </c>
      <c r="BL9" s="257">
        <f>RANK(BK9,BK9:BK14,1)</f>
        <v>2</v>
      </c>
      <c r="BM9" s="257">
        <f t="shared" ref="BM9:BM14" si="11">SUM(BD9,BG9,BJ9)</f>
        <v>25</v>
      </c>
      <c r="BN9" s="258">
        <f>RANK(BM9,(BM5,BM6,BM7,BM9,BM10,BM11,BM18,BM19,BM12,BM20,BM13,BM23,BM24,BM16,BM25,BM17,BM26,BM27,BM21,BM28,BM29,BM14),1)</f>
        <v>10</v>
      </c>
      <c r="BO9" s="9">
        <f t="shared" ref="BO9:BO14" si="12">BB9*4/10</f>
        <v>0.51300000000000001</v>
      </c>
      <c r="BP9" s="10">
        <f>RANK(BO9,BO9:BO14,0)</f>
        <v>4</v>
      </c>
      <c r="BQ9" s="5">
        <f t="shared" ref="BQ9:BQ14" si="13">BE9*3/10</f>
        <v>12</v>
      </c>
      <c r="BR9" s="10">
        <f>RANK(BQ9,BQ9:BQ14,0)</f>
        <v>1</v>
      </c>
      <c r="BS9" s="24">
        <f t="shared" ref="BS9:BS14" si="14">BH9*3/10</f>
        <v>0.20499999999999999</v>
      </c>
      <c r="BT9" s="10">
        <f>RANK(BS9,BS9:BS14,0)</f>
        <v>2</v>
      </c>
      <c r="BU9" s="11">
        <f t="shared" ref="BU9:BU14" si="15">SUM(BP9,BR9,BT9)</f>
        <v>7</v>
      </c>
      <c r="BV9" s="12">
        <f>RANK(BU9,BU9:BU14,1)</f>
        <v>2</v>
      </c>
      <c r="BW9" s="122" t="s">
        <v>93</v>
      </c>
    </row>
    <row r="10" spans="1:75" ht="15" customHeight="1" x14ac:dyDescent="0.25">
      <c r="A10" s="124" t="s">
        <v>51</v>
      </c>
      <c r="B10" s="112">
        <v>0</v>
      </c>
      <c r="C10" s="48">
        <v>1</v>
      </c>
      <c r="D10" s="49">
        <v>1</v>
      </c>
      <c r="E10" s="96">
        <v>10</v>
      </c>
      <c r="F10" s="49">
        <v>1</v>
      </c>
      <c r="G10" s="49">
        <v>1</v>
      </c>
      <c r="H10" s="40">
        <v>0</v>
      </c>
      <c r="I10" s="49">
        <v>1</v>
      </c>
      <c r="J10" s="49">
        <v>1</v>
      </c>
      <c r="K10" s="15">
        <v>3</v>
      </c>
      <c r="L10" s="15">
        <v>1</v>
      </c>
      <c r="M10" s="15">
        <v>3</v>
      </c>
      <c r="N10" s="34">
        <v>1</v>
      </c>
      <c r="O10" s="47">
        <v>0.64</v>
      </c>
      <c r="P10" s="48">
        <v>1</v>
      </c>
      <c r="Q10" s="49">
        <v>5</v>
      </c>
      <c r="R10" s="96">
        <v>10</v>
      </c>
      <c r="S10" s="49">
        <v>1</v>
      </c>
      <c r="T10" s="49">
        <v>1</v>
      </c>
      <c r="U10" s="40">
        <v>0</v>
      </c>
      <c r="V10" s="49">
        <v>1</v>
      </c>
      <c r="W10" s="49">
        <v>3</v>
      </c>
      <c r="X10" s="15">
        <v>3</v>
      </c>
      <c r="Y10" s="15">
        <v>1</v>
      </c>
      <c r="Z10" s="15">
        <v>9</v>
      </c>
      <c r="AA10" s="34">
        <v>5</v>
      </c>
      <c r="AB10" s="47">
        <v>0</v>
      </c>
      <c r="AC10" s="48">
        <v>1</v>
      </c>
      <c r="AD10" s="49">
        <v>1</v>
      </c>
      <c r="AE10" s="96">
        <v>10</v>
      </c>
      <c r="AF10" s="49">
        <v>1</v>
      </c>
      <c r="AG10" s="49">
        <v>1</v>
      </c>
      <c r="AH10" s="40">
        <v>0</v>
      </c>
      <c r="AI10" s="49">
        <v>1</v>
      </c>
      <c r="AJ10" s="49">
        <v>1</v>
      </c>
      <c r="AK10" s="15">
        <v>3</v>
      </c>
      <c r="AL10" s="15">
        <v>1</v>
      </c>
      <c r="AM10" s="15">
        <v>3</v>
      </c>
      <c r="AN10" s="34">
        <v>1</v>
      </c>
      <c r="AO10" s="91">
        <v>0.71499999999999997</v>
      </c>
      <c r="AP10" s="48">
        <v>2</v>
      </c>
      <c r="AQ10" s="49">
        <v>7</v>
      </c>
      <c r="AR10" s="96">
        <v>10</v>
      </c>
      <c r="AS10" s="49">
        <v>1</v>
      </c>
      <c r="AT10" s="49">
        <v>1</v>
      </c>
      <c r="AU10" s="40">
        <v>0.51200000000000001</v>
      </c>
      <c r="AV10" s="49">
        <v>4</v>
      </c>
      <c r="AW10" s="49">
        <v>12</v>
      </c>
      <c r="AX10" s="15">
        <v>7</v>
      </c>
      <c r="AY10" s="15">
        <v>2</v>
      </c>
      <c r="AZ10" s="15">
        <v>20</v>
      </c>
      <c r="BA10" s="34">
        <v>7</v>
      </c>
      <c r="BB10" s="311">
        <f t="shared" si="7"/>
        <v>1.355</v>
      </c>
      <c r="BC10" s="263">
        <f>RANK(BB10,BB9:BB14,0)</f>
        <v>2</v>
      </c>
      <c r="BD10" s="264">
        <f>RANK(BB10,(BB5:BB7,BB9:BB14,BB16:BB21,BB23:BB29),0)</f>
        <v>8</v>
      </c>
      <c r="BE10" s="316">
        <f t="shared" si="8"/>
        <v>40</v>
      </c>
      <c r="BF10" s="265">
        <f>RANK(BE10,BE9:BE14,0)</f>
        <v>1</v>
      </c>
      <c r="BG10" s="265">
        <f>RANK(BE10,(BE5:BE7,BE9:BE14,BE16:BE21,BE23:BE29),0)</f>
        <v>1</v>
      </c>
      <c r="BH10" s="249">
        <f t="shared" si="9"/>
        <v>0.51200000000000001</v>
      </c>
      <c r="BI10" s="266">
        <f>RANK(BH10,BH9:BH14,0)</f>
        <v>4</v>
      </c>
      <c r="BJ10" s="266">
        <f>RANK(BH10,(BH5:BH7,BH9:BH14,BH16:BH21,BH23:BH29),0)</f>
        <v>12</v>
      </c>
      <c r="BK10" s="267">
        <f t="shared" si="10"/>
        <v>7</v>
      </c>
      <c r="BL10" s="267">
        <f>RANK(BK10,BK9:BK14,1)</f>
        <v>2</v>
      </c>
      <c r="BM10" s="267">
        <f t="shared" si="11"/>
        <v>21</v>
      </c>
      <c r="BN10" s="268">
        <f>RANK(BM10,(BM5,BM6,BM7,BM9,BM10,BM11,BM18,BM19,BM12,BM20,BM13,BM23,BM24,BM16,BM25,BM17,BM26,BM27,BM21,BM28,BM29,BM14),1)</f>
        <v>6</v>
      </c>
      <c r="BO10" s="14">
        <f t="shared" si="12"/>
        <v>0.54200000000000004</v>
      </c>
      <c r="BP10" s="15">
        <f>RANK(BO10,BO9:BO14,0)</f>
        <v>2</v>
      </c>
      <c r="BQ10" s="7">
        <f t="shared" si="13"/>
        <v>12</v>
      </c>
      <c r="BR10" s="15">
        <f>RANK(BQ10,BQ9:BQ14,0)</f>
        <v>1</v>
      </c>
      <c r="BS10" s="25">
        <f t="shared" si="14"/>
        <v>0.154</v>
      </c>
      <c r="BT10" s="15">
        <f>RANK(BS10,BS9:BS14,0)</f>
        <v>4</v>
      </c>
      <c r="BU10" s="16">
        <f t="shared" si="15"/>
        <v>7</v>
      </c>
      <c r="BV10" s="17">
        <f>RANK(BU10,BU9:BU14,1)</f>
        <v>2</v>
      </c>
      <c r="BW10" s="124" t="s">
        <v>51</v>
      </c>
    </row>
    <row r="11" spans="1:75" ht="15" customHeight="1" x14ac:dyDescent="0.25">
      <c r="A11" s="125" t="s">
        <v>94</v>
      </c>
      <c r="B11" s="113">
        <v>0</v>
      </c>
      <c r="C11" s="51">
        <v>1</v>
      </c>
      <c r="D11" s="52">
        <v>1</v>
      </c>
      <c r="E11" s="94">
        <v>10</v>
      </c>
      <c r="F11" s="52">
        <v>1</v>
      </c>
      <c r="G11" s="52">
        <v>1</v>
      </c>
      <c r="H11" s="39">
        <v>0</v>
      </c>
      <c r="I11" s="52">
        <v>1</v>
      </c>
      <c r="J11" s="52">
        <v>1</v>
      </c>
      <c r="K11" s="4">
        <v>3</v>
      </c>
      <c r="L11" s="4">
        <v>1</v>
      </c>
      <c r="M11" s="4">
        <v>3</v>
      </c>
      <c r="N11" s="32">
        <v>1</v>
      </c>
      <c r="O11" s="50">
        <v>0.64</v>
      </c>
      <c r="P11" s="51">
        <v>1</v>
      </c>
      <c r="Q11" s="52">
        <v>5</v>
      </c>
      <c r="R11" s="94">
        <v>10</v>
      </c>
      <c r="S11" s="52">
        <v>1</v>
      </c>
      <c r="T11" s="52">
        <v>1</v>
      </c>
      <c r="U11" s="39">
        <v>0</v>
      </c>
      <c r="V11" s="52">
        <v>1</v>
      </c>
      <c r="W11" s="52">
        <v>3</v>
      </c>
      <c r="X11" s="4">
        <v>3</v>
      </c>
      <c r="Y11" s="4">
        <v>1</v>
      </c>
      <c r="Z11" s="4">
        <v>9</v>
      </c>
      <c r="AA11" s="32">
        <v>5</v>
      </c>
      <c r="AB11" s="50">
        <v>0</v>
      </c>
      <c r="AC11" s="51">
        <v>1</v>
      </c>
      <c r="AD11" s="52">
        <v>1</v>
      </c>
      <c r="AE11" s="94">
        <v>10</v>
      </c>
      <c r="AF11" s="52">
        <v>1</v>
      </c>
      <c r="AG11" s="52">
        <v>1</v>
      </c>
      <c r="AH11" s="39">
        <v>0</v>
      </c>
      <c r="AI11" s="52">
        <v>1</v>
      </c>
      <c r="AJ11" s="52">
        <v>1</v>
      </c>
      <c r="AK11" s="4">
        <v>3</v>
      </c>
      <c r="AL11" s="4">
        <v>1</v>
      </c>
      <c r="AM11" s="4">
        <v>3</v>
      </c>
      <c r="AN11" s="32">
        <v>1</v>
      </c>
      <c r="AO11" s="89">
        <v>0.503</v>
      </c>
      <c r="AP11" s="51">
        <v>5</v>
      </c>
      <c r="AQ11" s="52">
        <v>21</v>
      </c>
      <c r="AR11" s="94">
        <v>9</v>
      </c>
      <c r="AS11" s="52">
        <v>4</v>
      </c>
      <c r="AT11" s="52">
        <v>9</v>
      </c>
      <c r="AU11" s="39">
        <v>0</v>
      </c>
      <c r="AV11" s="52">
        <v>6</v>
      </c>
      <c r="AW11" s="52">
        <v>18</v>
      </c>
      <c r="AX11" s="4">
        <v>15</v>
      </c>
      <c r="AY11" s="4">
        <v>5</v>
      </c>
      <c r="AZ11" s="4">
        <v>48</v>
      </c>
      <c r="BA11" s="32">
        <v>19</v>
      </c>
      <c r="BB11" s="307">
        <f t="shared" si="7"/>
        <v>1.143</v>
      </c>
      <c r="BC11" s="269">
        <f>RANK(BB11,BB9:BB14,0)</f>
        <v>5</v>
      </c>
      <c r="BD11" s="270">
        <f>RANK(BB11,(BB5:BB7,BB9:BB14,BB16:BB21,BB23:BB29),0)</f>
        <v>19</v>
      </c>
      <c r="BE11" s="248">
        <f t="shared" si="8"/>
        <v>39</v>
      </c>
      <c r="BF11" s="271">
        <f>RANK(BE11,BE9:BE14,0)</f>
        <v>4</v>
      </c>
      <c r="BG11" s="271">
        <f>RANK(BE11,(BE5:BE7,BE9:BE14,BE16:BE21,BE23:BE29),0)</f>
        <v>9</v>
      </c>
      <c r="BH11" s="272">
        <f t="shared" si="9"/>
        <v>0</v>
      </c>
      <c r="BI11" s="273">
        <f>RANK(BH11,BH9:BH14,0)</f>
        <v>6</v>
      </c>
      <c r="BJ11" s="273">
        <f>RANK(BH11,(BH5:BH7,BH9:BH14,BH16:BH21,BH23:BH29),0)</f>
        <v>18</v>
      </c>
      <c r="BK11" s="251">
        <f t="shared" si="10"/>
        <v>15</v>
      </c>
      <c r="BL11" s="251">
        <f>RANK(BK11,BK9:BK14,1)</f>
        <v>5</v>
      </c>
      <c r="BM11" s="251">
        <f t="shared" si="11"/>
        <v>46</v>
      </c>
      <c r="BN11" s="252">
        <f>RANK(BM11,(BM5,BM6,BM7,BM9,BM10,BM11,BM18,BM19,BM12,BM20,BM13,BM23,BM24,BM16,BM25,BM17,BM26,BM27,BM21,BM28,BM29,BM14),1)</f>
        <v>18</v>
      </c>
      <c r="BO11" s="3">
        <f t="shared" si="12"/>
        <v>0.45700000000000002</v>
      </c>
      <c r="BP11" s="4">
        <f>RANK(BO11,BO9:BO14,0)</f>
        <v>5</v>
      </c>
      <c r="BQ11" s="13">
        <f t="shared" si="13"/>
        <v>11.7</v>
      </c>
      <c r="BR11" s="4">
        <f>RANK(BQ11,BQ9:BQ14,0)</f>
        <v>4</v>
      </c>
      <c r="BS11" s="23">
        <f t="shared" si="14"/>
        <v>0</v>
      </c>
      <c r="BT11" s="4">
        <f>RANK(BS11,BS9:BS14,0)</f>
        <v>6</v>
      </c>
      <c r="BU11" s="8">
        <f t="shared" si="15"/>
        <v>15</v>
      </c>
      <c r="BV11" s="6">
        <f>RANK(BU11,BU9:BU14,1)</f>
        <v>5</v>
      </c>
      <c r="BW11" s="125" t="s">
        <v>94</v>
      </c>
    </row>
    <row r="12" spans="1:75" ht="15" customHeight="1" x14ac:dyDescent="0.25">
      <c r="A12" s="126" t="s">
        <v>95</v>
      </c>
      <c r="B12" s="111">
        <v>0</v>
      </c>
      <c r="C12" s="53">
        <v>1</v>
      </c>
      <c r="D12" s="46">
        <v>1</v>
      </c>
      <c r="E12" s="95">
        <v>10</v>
      </c>
      <c r="F12" s="46">
        <v>1</v>
      </c>
      <c r="G12" s="46">
        <v>1</v>
      </c>
      <c r="H12" s="42">
        <v>0</v>
      </c>
      <c r="I12" s="46">
        <v>1</v>
      </c>
      <c r="J12" s="46">
        <v>1</v>
      </c>
      <c r="K12" s="10">
        <v>3</v>
      </c>
      <c r="L12" s="10">
        <v>1</v>
      </c>
      <c r="M12" s="10">
        <v>3</v>
      </c>
      <c r="N12" s="33">
        <v>1</v>
      </c>
      <c r="O12" s="44">
        <v>0.64</v>
      </c>
      <c r="P12" s="53">
        <v>1</v>
      </c>
      <c r="Q12" s="46">
        <v>5</v>
      </c>
      <c r="R12" s="95">
        <v>10</v>
      </c>
      <c r="S12" s="46">
        <v>1</v>
      </c>
      <c r="T12" s="46">
        <v>1</v>
      </c>
      <c r="U12" s="42">
        <v>0</v>
      </c>
      <c r="V12" s="46">
        <v>1</v>
      </c>
      <c r="W12" s="46">
        <v>3</v>
      </c>
      <c r="X12" s="10">
        <v>3</v>
      </c>
      <c r="Y12" s="10">
        <v>1</v>
      </c>
      <c r="Z12" s="10">
        <v>9</v>
      </c>
      <c r="AA12" s="33">
        <v>5</v>
      </c>
      <c r="AB12" s="44">
        <v>0</v>
      </c>
      <c r="AC12" s="53">
        <v>1</v>
      </c>
      <c r="AD12" s="46">
        <v>1</v>
      </c>
      <c r="AE12" s="95">
        <v>10</v>
      </c>
      <c r="AF12" s="46">
        <v>1</v>
      </c>
      <c r="AG12" s="46">
        <v>1</v>
      </c>
      <c r="AH12" s="42">
        <v>0</v>
      </c>
      <c r="AI12" s="46">
        <v>1</v>
      </c>
      <c r="AJ12" s="46">
        <v>1</v>
      </c>
      <c r="AK12" s="10">
        <v>3</v>
      </c>
      <c r="AL12" s="10">
        <v>1</v>
      </c>
      <c r="AM12" s="10">
        <v>3</v>
      </c>
      <c r="AN12" s="33">
        <v>1</v>
      </c>
      <c r="AO12" s="90">
        <v>0.72299999999999998</v>
      </c>
      <c r="AP12" s="53">
        <v>1</v>
      </c>
      <c r="AQ12" s="46">
        <v>6</v>
      </c>
      <c r="AR12" s="95">
        <v>10</v>
      </c>
      <c r="AS12" s="46">
        <v>1</v>
      </c>
      <c r="AT12" s="46">
        <v>1</v>
      </c>
      <c r="AU12" s="42">
        <v>0.57099999999999995</v>
      </c>
      <c r="AV12" s="46">
        <v>3</v>
      </c>
      <c r="AW12" s="46">
        <v>11</v>
      </c>
      <c r="AX12" s="10">
        <v>5</v>
      </c>
      <c r="AY12" s="10">
        <v>1</v>
      </c>
      <c r="AZ12" s="10">
        <v>18</v>
      </c>
      <c r="BA12" s="33">
        <v>5</v>
      </c>
      <c r="BB12" s="309">
        <f t="shared" si="7"/>
        <v>1.363</v>
      </c>
      <c r="BC12" s="274">
        <f>RANK(BB12,BB9:BB14,0)</f>
        <v>1</v>
      </c>
      <c r="BD12" s="260">
        <f>RANK(BB12,(BB5:BB7,BB9:BB14,BB16:BB21,BB23:BB29),0)</f>
        <v>7</v>
      </c>
      <c r="BE12" s="254">
        <f t="shared" si="8"/>
        <v>40</v>
      </c>
      <c r="BF12" s="261">
        <f>RANK(BE12,BE9:BE14,0)</f>
        <v>1</v>
      </c>
      <c r="BG12" s="261">
        <f>RANK(BE12,(BE5:BE7,BE9:BE14,BE16:BE21,BE23:BE29),0)</f>
        <v>1</v>
      </c>
      <c r="BH12" s="275">
        <f t="shared" si="9"/>
        <v>0.57099999999999995</v>
      </c>
      <c r="BI12" s="262">
        <f>RANK(BH12,BH9:BH14,0)</f>
        <v>3</v>
      </c>
      <c r="BJ12" s="262">
        <f>RANK(BH12,(BH5:BH7,BH9:BH14,BH16:BH21,BH23:BH29),0)</f>
        <v>11</v>
      </c>
      <c r="BK12" s="257">
        <f t="shared" si="10"/>
        <v>5</v>
      </c>
      <c r="BL12" s="257">
        <f>RANK(BK12,BK9:BK14,1)</f>
        <v>1</v>
      </c>
      <c r="BM12" s="257">
        <f t="shared" si="11"/>
        <v>19</v>
      </c>
      <c r="BN12" s="258">
        <f>RANK(BM12,(BM5,BM6,BM7,BM9,BM10,BM11,BM18,BM19,BM12,BM20,BM13,BM23,BM24,BM16,BM25,BM17,BM26,BM27,BM21,BM28,BM29,BM14),1)</f>
        <v>5</v>
      </c>
      <c r="BO12" s="9">
        <f t="shared" si="12"/>
        <v>0.54500000000000004</v>
      </c>
      <c r="BP12" s="10">
        <f>RANK(BO12,BO9:BO14,0)</f>
        <v>1</v>
      </c>
      <c r="BQ12" s="5">
        <f t="shared" si="13"/>
        <v>12</v>
      </c>
      <c r="BR12" s="10">
        <f>RANK(BQ12,BQ9:BQ14,0)</f>
        <v>1</v>
      </c>
      <c r="BS12" s="24">
        <f t="shared" si="14"/>
        <v>0.17100000000000001</v>
      </c>
      <c r="BT12" s="10">
        <f>RANK(BS12,BS9:BS14,0)</f>
        <v>3</v>
      </c>
      <c r="BU12" s="11">
        <f t="shared" si="15"/>
        <v>5</v>
      </c>
      <c r="BV12" s="12">
        <f>RANK(BU12,BU9:BU14,1)</f>
        <v>1</v>
      </c>
      <c r="BW12" s="126" t="s">
        <v>95</v>
      </c>
    </row>
    <row r="13" spans="1:75" ht="15" customHeight="1" x14ac:dyDescent="0.25">
      <c r="A13" s="125" t="s">
        <v>96</v>
      </c>
      <c r="B13" s="112">
        <v>0</v>
      </c>
      <c r="C13" s="48">
        <v>1</v>
      </c>
      <c r="D13" s="49">
        <v>1</v>
      </c>
      <c r="E13" s="96">
        <v>10</v>
      </c>
      <c r="F13" s="49">
        <v>1</v>
      </c>
      <c r="G13" s="49">
        <v>1</v>
      </c>
      <c r="H13" s="40">
        <v>0</v>
      </c>
      <c r="I13" s="49">
        <v>1</v>
      </c>
      <c r="J13" s="49">
        <v>1</v>
      </c>
      <c r="K13" s="15">
        <v>3</v>
      </c>
      <c r="L13" s="15">
        <v>1</v>
      </c>
      <c r="M13" s="15">
        <v>3</v>
      </c>
      <c r="N13" s="34">
        <v>1</v>
      </c>
      <c r="O13" s="47">
        <v>0.623</v>
      </c>
      <c r="P13" s="48">
        <v>6</v>
      </c>
      <c r="Q13" s="49">
        <v>18</v>
      </c>
      <c r="R13" s="96">
        <v>10</v>
      </c>
      <c r="S13" s="49">
        <v>1</v>
      </c>
      <c r="T13" s="49">
        <v>1</v>
      </c>
      <c r="U13" s="40">
        <v>0</v>
      </c>
      <c r="V13" s="49">
        <v>1</v>
      </c>
      <c r="W13" s="49">
        <v>3</v>
      </c>
      <c r="X13" s="15">
        <v>8</v>
      </c>
      <c r="Y13" s="15">
        <v>6</v>
      </c>
      <c r="Z13" s="15">
        <v>22</v>
      </c>
      <c r="AA13" s="34">
        <v>18</v>
      </c>
      <c r="AB13" s="47">
        <v>0</v>
      </c>
      <c r="AC13" s="48">
        <v>1</v>
      </c>
      <c r="AD13" s="49">
        <v>1</v>
      </c>
      <c r="AE13" s="96">
        <v>10</v>
      </c>
      <c r="AF13" s="49">
        <v>1</v>
      </c>
      <c r="AG13" s="49">
        <v>1</v>
      </c>
      <c r="AH13" s="40">
        <v>0</v>
      </c>
      <c r="AI13" s="49">
        <v>1</v>
      </c>
      <c r="AJ13" s="49">
        <v>1</v>
      </c>
      <c r="AK13" s="15">
        <v>3</v>
      </c>
      <c r="AL13" s="15">
        <v>1</v>
      </c>
      <c r="AM13" s="15">
        <v>3</v>
      </c>
      <c r="AN13" s="34">
        <v>1</v>
      </c>
      <c r="AO13" s="91">
        <v>0.46300000000000002</v>
      </c>
      <c r="AP13" s="48">
        <v>6</v>
      </c>
      <c r="AQ13" s="49">
        <v>22</v>
      </c>
      <c r="AR13" s="96">
        <v>6</v>
      </c>
      <c r="AS13" s="49">
        <v>6</v>
      </c>
      <c r="AT13" s="49">
        <v>22</v>
      </c>
      <c r="AU13" s="40">
        <v>8.4000000000000005E-2</v>
      </c>
      <c r="AV13" s="49">
        <v>5</v>
      </c>
      <c r="AW13" s="49">
        <v>14</v>
      </c>
      <c r="AX13" s="15">
        <v>17</v>
      </c>
      <c r="AY13" s="15">
        <v>6</v>
      </c>
      <c r="AZ13" s="15">
        <v>58</v>
      </c>
      <c r="BA13" s="34">
        <v>21</v>
      </c>
      <c r="BB13" s="311">
        <f t="shared" si="7"/>
        <v>1.0860000000000001</v>
      </c>
      <c r="BC13" s="263">
        <f>RANK(BB13,BB9:BB14,0)</f>
        <v>6</v>
      </c>
      <c r="BD13" s="264">
        <f>RANK(BB13,(BB5:BB7,BB9:BB14,BB16:BB21,BB23:BB29),0)</f>
        <v>20</v>
      </c>
      <c r="BE13" s="316">
        <f t="shared" si="8"/>
        <v>36</v>
      </c>
      <c r="BF13" s="265">
        <f>RANK(BE13,BE9:BE14,0)</f>
        <v>6</v>
      </c>
      <c r="BG13" s="265">
        <f>RANK(BE13,(BE5:BE7,BE9:BE14,BE16:BE21,BE23:BE29),0)</f>
        <v>22</v>
      </c>
      <c r="BH13" s="249">
        <f t="shared" si="9"/>
        <v>8.4000000000000005E-2</v>
      </c>
      <c r="BI13" s="266">
        <f>RANK(BH13,BH9:BH14,0)</f>
        <v>5</v>
      </c>
      <c r="BJ13" s="266">
        <f>RANK(BH13,(BH5:BH7,BH9:BH14,BH16:BH21,BH23:BH29),0)</f>
        <v>14</v>
      </c>
      <c r="BK13" s="267">
        <f t="shared" si="10"/>
        <v>17</v>
      </c>
      <c r="BL13" s="267">
        <f>RANK(BK13,BK9:BK14,1)</f>
        <v>6</v>
      </c>
      <c r="BM13" s="267">
        <f t="shared" si="11"/>
        <v>56</v>
      </c>
      <c r="BN13" s="268">
        <f>RANK(BM13,(BM5,BM6,BM7,BM9,BM10,BM11,BM18,BM19,BM12,BM20,BM13,BM23,BM24,BM16,BM25,BM17,BM26,BM27,BM21,BM28,BM29,BM14),1)</f>
        <v>21</v>
      </c>
      <c r="BO13" s="14">
        <f t="shared" si="12"/>
        <v>0.434</v>
      </c>
      <c r="BP13" s="15">
        <f>RANK(BO13,BO9:BO14,0)</f>
        <v>6</v>
      </c>
      <c r="BQ13" s="7">
        <f t="shared" si="13"/>
        <v>10.8</v>
      </c>
      <c r="BR13" s="15">
        <f>RANK(BQ13,BQ9:BQ14,0)</f>
        <v>6</v>
      </c>
      <c r="BS13" s="25">
        <f t="shared" si="14"/>
        <v>2.5000000000000001E-2</v>
      </c>
      <c r="BT13" s="15">
        <f>RANK(BS13,BS9:BS14,0)</f>
        <v>5</v>
      </c>
      <c r="BU13" s="16">
        <f t="shared" si="15"/>
        <v>17</v>
      </c>
      <c r="BV13" s="17">
        <f>RANK(BU13,BU9:BU14,1)</f>
        <v>6</v>
      </c>
      <c r="BW13" s="125" t="s">
        <v>96</v>
      </c>
    </row>
    <row r="14" spans="1:75" ht="15" customHeight="1" thickBot="1" x14ac:dyDescent="0.3">
      <c r="A14" s="126" t="s">
        <v>97</v>
      </c>
      <c r="B14" s="111">
        <v>0</v>
      </c>
      <c r="C14" s="53">
        <v>1</v>
      </c>
      <c r="D14" s="46">
        <v>1</v>
      </c>
      <c r="E14" s="95">
        <v>10</v>
      </c>
      <c r="F14" s="46">
        <v>1</v>
      </c>
      <c r="G14" s="57">
        <v>1</v>
      </c>
      <c r="H14" s="42">
        <v>0</v>
      </c>
      <c r="I14" s="59">
        <v>1</v>
      </c>
      <c r="J14" s="46">
        <v>1</v>
      </c>
      <c r="K14" s="10">
        <v>3</v>
      </c>
      <c r="L14" s="10">
        <v>1</v>
      </c>
      <c r="M14" s="10">
        <v>3</v>
      </c>
      <c r="N14" s="33">
        <v>1</v>
      </c>
      <c r="O14" s="44">
        <v>0.64</v>
      </c>
      <c r="P14" s="53">
        <v>1</v>
      </c>
      <c r="Q14" s="46">
        <v>5</v>
      </c>
      <c r="R14" s="95">
        <v>10</v>
      </c>
      <c r="S14" s="46">
        <v>1</v>
      </c>
      <c r="T14" s="57">
        <v>1</v>
      </c>
      <c r="U14" s="42">
        <v>0</v>
      </c>
      <c r="V14" s="59">
        <v>1</v>
      </c>
      <c r="W14" s="46">
        <v>3</v>
      </c>
      <c r="X14" s="10">
        <v>3</v>
      </c>
      <c r="Y14" s="10">
        <v>1</v>
      </c>
      <c r="Z14" s="10">
        <v>9</v>
      </c>
      <c r="AA14" s="33">
        <v>5</v>
      </c>
      <c r="AB14" s="44">
        <v>0</v>
      </c>
      <c r="AC14" s="53">
        <v>1</v>
      </c>
      <c r="AD14" s="46">
        <v>1</v>
      </c>
      <c r="AE14" s="95">
        <v>10</v>
      </c>
      <c r="AF14" s="46">
        <v>1</v>
      </c>
      <c r="AG14" s="57">
        <v>1</v>
      </c>
      <c r="AH14" s="42">
        <v>0</v>
      </c>
      <c r="AI14" s="59">
        <v>1</v>
      </c>
      <c r="AJ14" s="46">
        <v>1</v>
      </c>
      <c r="AK14" s="10">
        <v>3</v>
      </c>
      <c r="AL14" s="10">
        <v>1</v>
      </c>
      <c r="AM14" s="10">
        <v>3</v>
      </c>
      <c r="AN14" s="33">
        <v>1</v>
      </c>
      <c r="AO14" s="90">
        <v>0.67200000000000004</v>
      </c>
      <c r="AP14" s="53">
        <v>3</v>
      </c>
      <c r="AQ14" s="46">
        <v>12</v>
      </c>
      <c r="AR14" s="95">
        <v>8</v>
      </c>
      <c r="AS14" s="46">
        <v>5</v>
      </c>
      <c r="AT14" s="57">
        <v>17</v>
      </c>
      <c r="AU14" s="42">
        <v>1.2330000000000001</v>
      </c>
      <c r="AV14" s="59">
        <v>1</v>
      </c>
      <c r="AW14" s="46">
        <v>8</v>
      </c>
      <c r="AX14" s="10">
        <v>9</v>
      </c>
      <c r="AY14" s="10">
        <v>4</v>
      </c>
      <c r="AZ14" s="10">
        <v>37</v>
      </c>
      <c r="BA14" s="33">
        <v>15</v>
      </c>
      <c r="BB14" s="309">
        <f t="shared" si="7"/>
        <v>1.3120000000000001</v>
      </c>
      <c r="BC14" s="274">
        <f>RANK(BB14,BB9:BB14,0)</f>
        <v>3</v>
      </c>
      <c r="BD14" s="260">
        <f>RANK(BB14,(BB5:BB7,BB9:BB14,BB16:BB21,BB23:BB29),0)</f>
        <v>12</v>
      </c>
      <c r="BE14" s="254">
        <f t="shared" si="8"/>
        <v>38</v>
      </c>
      <c r="BF14" s="261">
        <f>RANK(BE14,BE9:BE14,0)</f>
        <v>5</v>
      </c>
      <c r="BG14" s="276">
        <f>RANK(BE14,(BE5:BE7,BE9:BE14,BE16:BE21,BE23:BE29),0)</f>
        <v>17</v>
      </c>
      <c r="BH14" s="275">
        <f t="shared" si="9"/>
        <v>1.2330000000000001</v>
      </c>
      <c r="BI14" s="277">
        <f>RANK(BH14,BH9:BH14,0)</f>
        <v>1</v>
      </c>
      <c r="BJ14" s="262">
        <f>RANK(BH14,(BH5:BH7,BH9:BH14,BH16:BH21,BH23:BH29),0)</f>
        <v>8</v>
      </c>
      <c r="BK14" s="257">
        <f t="shared" si="10"/>
        <v>9</v>
      </c>
      <c r="BL14" s="257">
        <f>RANK(BK14,BK9:BK14,1)</f>
        <v>4</v>
      </c>
      <c r="BM14" s="257">
        <f t="shared" si="11"/>
        <v>37</v>
      </c>
      <c r="BN14" s="258">
        <f>RANK(BM14,(BM5,BM6,BM7,BM9,BM10,BM11,BM18,BM19,BM12,BM20,BM13,BM23,BM24,BM16,BM25,BM17,BM26,BM27,BM21,BM28,BM29,BM14),1)</f>
        <v>14</v>
      </c>
      <c r="BO14" s="9">
        <f t="shared" si="12"/>
        <v>0.52500000000000002</v>
      </c>
      <c r="BP14" s="10">
        <f>RANK(BO14,BO9:BO14,0)</f>
        <v>3</v>
      </c>
      <c r="BQ14" s="5">
        <f t="shared" si="13"/>
        <v>11.4</v>
      </c>
      <c r="BR14" s="10">
        <f>RANK(BQ14,BQ9:BQ14,0)</f>
        <v>5</v>
      </c>
      <c r="BS14" s="24">
        <f t="shared" si="14"/>
        <v>0.37</v>
      </c>
      <c r="BT14" s="10">
        <f>RANK(BS14,BS9:BS14,0)</f>
        <v>1</v>
      </c>
      <c r="BU14" s="11">
        <f t="shared" si="15"/>
        <v>9</v>
      </c>
      <c r="BV14" s="12">
        <f>RANK(BU14,BU9:BU14,1)</f>
        <v>4</v>
      </c>
      <c r="BW14" s="126" t="s">
        <v>97</v>
      </c>
    </row>
    <row r="15" spans="1:75" ht="15" customHeight="1" thickBot="1" x14ac:dyDescent="0.3">
      <c r="A15" s="229" t="s">
        <v>55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4"/>
      <c r="O15" s="222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4"/>
      <c r="AB15" s="222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4"/>
      <c r="AO15" s="222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4"/>
      <c r="BB15" s="314"/>
      <c r="BC15" s="303"/>
      <c r="BD15" s="303"/>
      <c r="BE15" s="315"/>
      <c r="BF15" s="303"/>
      <c r="BG15" s="303"/>
      <c r="BH15" s="304"/>
      <c r="BI15" s="303"/>
      <c r="BJ15" s="303"/>
      <c r="BK15" s="303"/>
      <c r="BL15" s="303"/>
      <c r="BM15" s="303"/>
      <c r="BN15" s="303"/>
      <c r="BO15" s="242"/>
      <c r="BP15" s="238"/>
      <c r="BQ15" s="244"/>
      <c r="BR15" s="238"/>
      <c r="BS15" s="243"/>
      <c r="BT15" s="238"/>
      <c r="BU15" s="245"/>
      <c r="BV15" s="306"/>
      <c r="BW15" s="229" t="s">
        <v>55</v>
      </c>
    </row>
    <row r="16" spans="1:75" ht="15" customHeight="1" x14ac:dyDescent="0.25">
      <c r="A16" s="123" t="s">
        <v>58</v>
      </c>
      <c r="B16" s="111">
        <v>0</v>
      </c>
      <c r="C16" s="53">
        <v>1</v>
      </c>
      <c r="D16" s="46">
        <v>1</v>
      </c>
      <c r="E16" s="95">
        <v>10</v>
      </c>
      <c r="F16" s="59">
        <v>1</v>
      </c>
      <c r="G16" s="57">
        <v>1</v>
      </c>
      <c r="H16" s="42">
        <v>0</v>
      </c>
      <c r="I16" s="59">
        <v>1</v>
      </c>
      <c r="J16" s="57">
        <v>1</v>
      </c>
      <c r="K16" s="10">
        <v>3</v>
      </c>
      <c r="L16" s="10">
        <v>1</v>
      </c>
      <c r="M16" s="10">
        <v>3</v>
      </c>
      <c r="N16" s="33">
        <v>1</v>
      </c>
      <c r="O16" s="44">
        <v>0.63</v>
      </c>
      <c r="P16" s="53">
        <v>4</v>
      </c>
      <c r="Q16" s="46">
        <v>15</v>
      </c>
      <c r="R16" s="95">
        <v>10</v>
      </c>
      <c r="S16" s="59">
        <v>1</v>
      </c>
      <c r="T16" s="57">
        <v>1</v>
      </c>
      <c r="U16" s="42">
        <v>0</v>
      </c>
      <c r="V16" s="59">
        <v>2</v>
      </c>
      <c r="W16" s="57">
        <v>3</v>
      </c>
      <c r="X16" s="10">
        <v>7</v>
      </c>
      <c r="Y16" s="10">
        <v>4</v>
      </c>
      <c r="Z16" s="10">
        <v>19</v>
      </c>
      <c r="AA16" s="33">
        <v>15</v>
      </c>
      <c r="AB16" s="44">
        <v>0</v>
      </c>
      <c r="AC16" s="53">
        <v>1</v>
      </c>
      <c r="AD16" s="46">
        <v>1</v>
      </c>
      <c r="AE16" s="95">
        <v>10</v>
      </c>
      <c r="AF16" s="59">
        <v>1</v>
      </c>
      <c r="AG16" s="57">
        <v>1</v>
      </c>
      <c r="AH16" s="42">
        <v>0</v>
      </c>
      <c r="AI16" s="59">
        <v>1</v>
      </c>
      <c r="AJ16" s="57">
        <v>1</v>
      </c>
      <c r="AK16" s="10">
        <v>3</v>
      </c>
      <c r="AL16" s="10">
        <v>1</v>
      </c>
      <c r="AM16" s="10">
        <v>3</v>
      </c>
      <c r="AN16" s="33">
        <v>1</v>
      </c>
      <c r="AO16" s="90">
        <v>0.86599999999999999</v>
      </c>
      <c r="AP16" s="53">
        <v>1</v>
      </c>
      <c r="AQ16" s="46">
        <v>3</v>
      </c>
      <c r="AR16" s="95">
        <v>9</v>
      </c>
      <c r="AS16" s="59">
        <v>3</v>
      </c>
      <c r="AT16" s="57">
        <v>9</v>
      </c>
      <c r="AU16" s="42">
        <v>2.548</v>
      </c>
      <c r="AV16" s="59">
        <v>2</v>
      </c>
      <c r="AW16" s="57">
        <v>3</v>
      </c>
      <c r="AX16" s="10">
        <v>6</v>
      </c>
      <c r="AY16" s="10">
        <v>1</v>
      </c>
      <c r="AZ16" s="10">
        <v>15</v>
      </c>
      <c r="BA16" s="33">
        <v>3</v>
      </c>
      <c r="BB16" s="309">
        <f t="shared" ref="BB16:BB21" si="16">SUM(B16,O16,AB16,AO16)</f>
        <v>1.496</v>
      </c>
      <c r="BC16" s="274">
        <f>RANK(BB16,BB16:BB21,0)</f>
        <v>1</v>
      </c>
      <c r="BD16" s="260">
        <f>RANK(BB16,(BB5:BB7,BB9:BB14,BB16:BB21,BB23:BB29),0)</f>
        <v>3</v>
      </c>
      <c r="BE16" s="254">
        <f t="shared" ref="BE16:BE21" si="17">SUM(E16,R16,AE16,AR16)</f>
        <v>39</v>
      </c>
      <c r="BF16" s="278">
        <f>RANK(BE16,BE16:BE21,0)</f>
        <v>3</v>
      </c>
      <c r="BG16" s="276">
        <f>RANK(BE16,(BE5:BE7,BE9:BE14,BE16:BE21,BE23:BE29),0)</f>
        <v>9</v>
      </c>
      <c r="BH16" s="275">
        <f t="shared" ref="BH16:BH21" si="18">SUM(H16,U16,AH16,AU16)</f>
        <v>2.548</v>
      </c>
      <c r="BI16" s="277">
        <f>RANK(BH16,BH16:BH21,0)</f>
        <v>2</v>
      </c>
      <c r="BJ16" s="279">
        <f>RANK(BH16,(BH5:BH7,BH9:BH14,BH16:BH21,BH23:BH29),0)</f>
        <v>3</v>
      </c>
      <c r="BK16" s="257">
        <f t="shared" ref="BK16:BK21" si="19">SUM(BC16,BF16,BI16)</f>
        <v>6</v>
      </c>
      <c r="BL16" s="257">
        <f>RANK(BK16,BK16:BK21,1)</f>
        <v>1</v>
      </c>
      <c r="BM16" s="257">
        <f t="shared" ref="BM16:BM21" si="20">SUM(BD16,BG16,BJ16)</f>
        <v>15</v>
      </c>
      <c r="BN16" s="258">
        <f>RANK(BM16,(BM5,BM6,BM7,BM9,BM10,BM11,BM18,BM19,BM12,BM20,BM13,BM23,BM24,BM16,BM25,BM17,BM26,BM27,BM21,BM28,BM29,BM14),1)</f>
        <v>3</v>
      </c>
      <c r="BO16" s="9">
        <f t="shared" ref="BO16:BO21" si="21">BB16*4/10</f>
        <v>0.59799999999999998</v>
      </c>
      <c r="BP16" s="10">
        <f>RANK(BO16,BO16:BO21,0)</f>
        <v>1</v>
      </c>
      <c r="BQ16" s="5">
        <f t="shared" ref="BQ16:BQ21" si="22">BE16*3/10</f>
        <v>11.7</v>
      </c>
      <c r="BR16" s="10">
        <f>RANK(BQ16,BQ16:BQ21,0)</f>
        <v>3</v>
      </c>
      <c r="BS16" s="24">
        <f t="shared" ref="BS16:BS21" si="23">BH16*3/10</f>
        <v>0.76400000000000001</v>
      </c>
      <c r="BT16" s="10">
        <f>RANK(BS16,BS16:BS21,0)</f>
        <v>2</v>
      </c>
      <c r="BU16" s="10">
        <f t="shared" ref="BU16:BU21" si="24">SUM(BP16,BR16,BT16)</f>
        <v>6</v>
      </c>
      <c r="BV16" s="12">
        <f>RANK(BU16,BU16:BU21,1)</f>
        <v>1</v>
      </c>
      <c r="BW16" s="123" t="s">
        <v>58</v>
      </c>
    </row>
    <row r="17" spans="1:75" ht="15" customHeight="1" x14ac:dyDescent="0.25">
      <c r="A17" s="124" t="s">
        <v>59</v>
      </c>
      <c r="B17" s="112">
        <v>0</v>
      </c>
      <c r="C17" s="48">
        <v>1</v>
      </c>
      <c r="D17" s="49">
        <v>1</v>
      </c>
      <c r="E17" s="96">
        <v>10</v>
      </c>
      <c r="F17" s="60">
        <v>1</v>
      </c>
      <c r="G17" s="61">
        <v>1</v>
      </c>
      <c r="H17" s="40">
        <v>0</v>
      </c>
      <c r="I17" s="60">
        <v>1</v>
      </c>
      <c r="J17" s="61">
        <v>1</v>
      </c>
      <c r="K17" s="15">
        <v>3</v>
      </c>
      <c r="L17" s="15">
        <v>1</v>
      </c>
      <c r="M17" s="15">
        <v>3</v>
      </c>
      <c r="N17" s="34">
        <v>1</v>
      </c>
      <c r="O17" s="47">
        <v>0.71199999999999997</v>
      </c>
      <c r="P17" s="48">
        <v>1</v>
      </c>
      <c r="Q17" s="49">
        <v>1</v>
      </c>
      <c r="R17" s="96">
        <v>10</v>
      </c>
      <c r="S17" s="60">
        <v>1</v>
      </c>
      <c r="T17" s="61">
        <v>1</v>
      </c>
      <c r="U17" s="40">
        <v>0</v>
      </c>
      <c r="V17" s="60">
        <v>2</v>
      </c>
      <c r="W17" s="61">
        <v>3</v>
      </c>
      <c r="X17" s="15">
        <v>4</v>
      </c>
      <c r="Y17" s="15">
        <v>1</v>
      </c>
      <c r="Z17" s="15">
        <v>5</v>
      </c>
      <c r="AA17" s="34">
        <v>3</v>
      </c>
      <c r="AB17" s="47">
        <v>0</v>
      </c>
      <c r="AC17" s="48">
        <v>1</v>
      </c>
      <c r="AD17" s="49">
        <v>1</v>
      </c>
      <c r="AE17" s="96">
        <v>10</v>
      </c>
      <c r="AF17" s="60">
        <v>1</v>
      </c>
      <c r="AG17" s="61">
        <v>1</v>
      </c>
      <c r="AH17" s="40">
        <v>0</v>
      </c>
      <c r="AI17" s="60">
        <v>1</v>
      </c>
      <c r="AJ17" s="61">
        <v>1</v>
      </c>
      <c r="AK17" s="15">
        <v>3</v>
      </c>
      <c r="AL17" s="15">
        <v>1</v>
      </c>
      <c r="AM17" s="15">
        <v>3</v>
      </c>
      <c r="AN17" s="34">
        <v>1</v>
      </c>
      <c r="AO17" s="91">
        <v>0.66200000000000003</v>
      </c>
      <c r="AP17" s="48">
        <v>6</v>
      </c>
      <c r="AQ17" s="49">
        <v>13</v>
      </c>
      <c r="AR17" s="96">
        <v>8</v>
      </c>
      <c r="AS17" s="60">
        <v>5</v>
      </c>
      <c r="AT17" s="61">
        <v>17</v>
      </c>
      <c r="AU17" s="40">
        <v>-7.0000000000000007E-2</v>
      </c>
      <c r="AV17" s="60">
        <v>6</v>
      </c>
      <c r="AW17" s="61">
        <v>21</v>
      </c>
      <c r="AX17" s="15">
        <v>17</v>
      </c>
      <c r="AY17" s="15">
        <v>6</v>
      </c>
      <c r="AZ17" s="15">
        <v>51</v>
      </c>
      <c r="BA17" s="34">
        <v>20</v>
      </c>
      <c r="BB17" s="311">
        <f t="shared" si="16"/>
        <v>1.3740000000000001</v>
      </c>
      <c r="BC17" s="263">
        <f>RANK(BB17,BB16:BB21,0)</f>
        <v>3</v>
      </c>
      <c r="BD17" s="264">
        <f>RANK(BB17,(BB5:BB7,BB9:BB14,BB16:BB21,BB23:BB29),0)</f>
        <v>6</v>
      </c>
      <c r="BE17" s="316">
        <f t="shared" si="17"/>
        <v>38</v>
      </c>
      <c r="BF17" s="280">
        <f>RANK(BE17,BE16:BE21,0)</f>
        <v>5</v>
      </c>
      <c r="BG17" s="281">
        <f>RANK(BE17,(BE5:BE7,BE9:BE14,BE16:BE21,BE23:BE29),0)</f>
        <v>17</v>
      </c>
      <c r="BH17" s="249">
        <f t="shared" si="18"/>
        <v>-7.0000000000000007E-2</v>
      </c>
      <c r="BI17" s="282">
        <f>RANK(BH17,BH16:BH21,0)</f>
        <v>6</v>
      </c>
      <c r="BJ17" s="283">
        <f>RANK(BH17,(BH5:BH7,BH9:BH14,BH16:BH21,BH23:BH29),0)</f>
        <v>21</v>
      </c>
      <c r="BK17" s="267">
        <f t="shared" si="19"/>
        <v>14</v>
      </c>
      <c r="BL17" s="267">
        <f>RANK(BK17,BK16:BK21,1)</f>
        <v>5</v>
      </c>
      <c r="BM17" s="267">
        <f t="shared" si="20"/>
        <v>44</v>
      </c>
      <c r="BN17" s="268">
        <f>RANK(BM17,(BM5,BM6,BM7,BM9,BM10,BM11,BM18,BM19,BM12,BM20,BM13,BM23,BM24,BM16,BM25,BM17,BM26,BM27,BM21,BM28,BM29,BM14),1)</f>
        <v>16</v>
      </c>
      <c r="BO17" s="14">
        <f t="shared" si="21"/>
        <v>0.55000000000000004</v>
      </c>
      <c r="BP17" s="15">
        <f>RANK(BO17,BO16:BO21,0)</f>
        <v>3</v>
      </c>
      <c r="BQ17" s="7">
        <f t="shared" si="22"/>
        <v>11.4</v>
      </c>
      <c r="BR17" s="15">
        <f>RANK(BQ17,BQ16:BQ21,0)</f>
        <v>5</v>
      </c>
      <c r="BS17" s="25">
        <f t="shared" si="23"/>
        <v>-2.1000000000000001E-2</v>
      </c>
      <c r="BT17" s="15">
        <f>RANK(BS17,BS16:BS21,0)</f>
        <v>6</v>
      </c>
      <c r="BU17" s="15">
        <f t="shared" si="24"/>
        <v>14</v>
      </c>
      <c r="BV17" s="17">
        <f>RANK(BU17,BU16:BU21,1)</f>
        <v>5</v>
      </c>
      <c r="BW17" s="124" t="s">
        <v>59</v>
      </c>
    </row>
    <row r="18" spans="1:75" ht="15" customHeight="1" x14ac:dyDescent="0.25">
      <c r="A18" s="125" t="s">
        <v>52</v>
      </c>
      <c r="B18" s="113">
        <v>0</v>
      </c>
      <c r="C18" s="51">
        <v>1</v>
      </c>
      <c r="D18" s="52">
        <v>1</v>
      </c>
      <c r="E18" s="94">
        <v>10</v>
      </c>
      <c r="F18" s="52">
        <v>1</v>
      </c>
      <c r="G18" s="52">
        <v>1</v>
      </c>
      <c r="H18" s="39">
        <v>0</v>
      </c>
      <c r="I18" s="52">
        <v>1</v>
      </c>
      <c r="J18" s="52">
        <v>1</v>
      </c>
      <c r="K18" s="4">
        <v>3</v>
      </c>
      <c r="L18" s="4">
        <v>1</v>
      </c>
      <c r="M18" s="4">
        <v>3</v>
      </c>
      <c r="N18" s="32">
        <v>1</v>
      </c>
      <c r="O18" s="50">
        <v>0.66400000000000003</v>
      </c>
      <c r="P18" s="51">
        <v>2</v>
      </c>
      <c r="Q18" s="52">
        <v>2</v>
      </c>
      <c r="R18" s="94">
        <v>10</v>
      </c>
      <c r="S18" s="52">
        <v>1</v>
      </c>
      <c r="T18" s="52">
        <v>1</v>
      </c>
      <c r="U18" s="39">
        <v>0.14299999999999999</v>
      </c>
      <c r="V18" s="52">
        <v>1</v>
      </c>
      <c r="W18" s="52">
        <v>1</v>
      </c>
      <c r="X18" s="4">
        <v>4</v>
      </c>
      <c r="Y18" s="4">
        <v>1</v>
      </c>
      <c r="Z18" s="4">
        <v>4</v>
      </c>
      <c r="AA18" s="32">
        <v>1</v>
      </c>
      <c r="AB18" s="50">
        <v>0</v>
      </c>
      <c r="AC18" s="51">
        <v>1</v>
      </c>
      <c r="AD18" s="52">
        <v>1</v>
      </c>
      <c r="AE18" s="94">
        <v>10</v>
      </c>
      <c r="AF18" s="52">
        <v>1</v>
      </c>
      <c r="AG18" s="52">
        <v>1</v>
      </c>
      <c r="AH18" s="39">
        <v>0</v>
      </c>
      <c r="AI18" s="52">
        <v>1</v>
      </c>
      <c r="AJ18" s="52">
        <v>1</v>
      </c>
      <c r="AK18" s="4">
        <v>3</v>
      </c>
      <c r="AL18" s="4">
        <v>1</v>
      </c>
      <c r="AM18" s="4">
        <v>3</v>
      </c>
      <c r="AN18" s="32">
        <v>1</v>
      </c>
      <c r="AO18" s="89">
        <v>0.749</v>
      </c>
      <c r="AP18" s="51">
        <v>2</v>
      </c>
      <c r="AQ18" s="52">
        <v>5</v>
      </c>
      <c r="AR18" s="94">
        <v>10</v>
      </c>
      <c r="AS18" s="52">
        <v>1</v>
      </c>
      <c r="AT18" s="52">
        <v>1</v>
      </c>
      <c r="AU18" s="39">
        <v>1.4470000000000001</v>
      </c>
      <c r="AV18" s="52">
        <v>3</v>
      </c>
      <c r="AW18" s="52">
        <v>7</v>
      </c>
      <c r="AX18" s="4">
        <v>6</v>
      </c>
      <c r="AY18" s="4">
        <v>1</v>
      </c>
      <c r="AZ18" s="4">
        <v>13</v>
      </c>
      <c r="BA18" s="32">
        <v>2</v>
      </c>
      <c r="BB18" s="307">
        <f t="shared" si="16"/>
        <v>1.413</v>
      </c>
      <c r="BC18" s="269">
        <f>RANK(BB18,BB16:BB21,0)</f>
        <v>2</v>
      </c>
      <c r="BD18" s="270">
        <f>RANK(BB18,(BB5:BB7,BB9:BB14,BB16:BB21,BB23:BB29),0)</f>
        <v>4</v>
      </c>
      <c r="BE18" s="248">
        <f t="shared" si="17"/>
        <v>40</v>
      </c>
      <c r="BF18" s="271">
        <f>RANK(BE18,BE16:BE21,0)</f>
        <v>1</v>
      </c>
      <c r="BG18" s="271">
        <f>RANK(BE18,(BE5:BE7,BE9:BE14,BE16:BE21,BE23:BE29),0)</f>
        <v>1</v>
      </c>
      <c r="BH18" s="272">
        <f t="shared" si="18"/>
        <v>1.59</v>
      </c>
      <c r="BI18" s="273">
        <f>RANK(BH18,BH16:BH21,0)</f>
        <v>3</v>
      </c>
      <c r="BJ18" s="273">
        <f>RANK(BH18,(BH5:BH7,BH9:BH14,BH16:BH21,BH23:BH29),0)</f>
        <v>6</v>
      </c>
      <c r="BK18" s="251">
        <f t="shared" si="19"/>
        <v>6</v>
      </c>
      <c r="BL18" s="251">
        <f>RANK(BK18,BK16:BK21,1)</f>
        <v>1</v>
      </c>
      <c r="BM18" s="251">
        <f t="shared" si="20"/>
        <v>11</v>
      </c>
      <c r="BN18" s="252">
        <f>RANK(BM18,(BM5,BM6,BM7,BM9,BM10,BM11,BM18,BM19,BM12,BM20,BM13,BM23,BM24,BM16,BM25,BM17,BM26,BM27,BM21,BM28,BM29,BM14),1)</f>
        <v>2</v>
      </c>
      <c r="BO18" s="3">
        <f t="shared" si="21"/>
        <v>0.56499999999999995</v>
      </c>
      <c r="BP18" s="4">
        <f>RANK(BO18,BO16:BO21,0)</f>
        <v>2</v>
      </c>
      <c r="BQ18" s="13">
        <f t="shared" si="22"/>
        <v>12</v>
      </c>
      <c r="BR18" s="4">
        <f>RANK(BQ18,BQ16:BQ21,0)</f>
        <v>1</v>
      </c>
      <c r="BS18" s="23">
        <f t="shared" si="23"/>
        <v>0.47699999999999998</v>
      </c>
      <c r="BT18" s="4">
        <f>RANK(BS18,BS16:BS21,0)</f>
        <v>3</v>
      </c>
      <c r="BU18" s="8">
        <f t="shared" si="24"/>
        <v>6</v>
      </c>
      <c r="BV18" s="6">
        <f>RANK(BU18,BU16:BU21,1)</f>
        <v>1</v>
      </c>
      <c r="BW18" s="125" t="s">
        <v>52</v>
      </c>
    </row>
    <row r="19" spans="1:75" ht="15" customHeight="1" x14ac:dyDescent="0.25">
      <c r="A19" s="126" t="s">
        <v>53</v>
      </c>
      <c r="B19" s="114">
        <v>0</v>
      </c>
      <c r="C19" s="97">
        <v>1</v>
      </c>
      <c r="D19" s="98">
        <v>1</v>
      </c>
      <c r="E19" s="95">
        <v>10</v>
      </c>
      <c r="F19" s="46">
        <v>1</v>
      </c>
      <c r="G19" s="46">
        <v>1</v>
      </c>
      <c r="H19" s="43">
        <v>0</v>
      </c>
      <c r="I19" s="98">
        <v>1</v>
      </c>
      <c r="J19" s="98">
        <v>1</v>
      </c>
      <c r="K19" s="37">
        <v>3</v>
      </c>
      <c r="L19" s="37">
        <v>1</v>
      </c>
      <c r="M19" s="37">
        <v>3</v>
      </c>
      <c r="N19" s="99">
        <v>1</v>
      </c>
      <c r="O19" s="115">
        <v>0.627</v>
      </c>
      <c r="P19" s="97">
        <v>5</v>
      </c>
      <c r="Q19" s="98">
        <v>16</v>
      </c>
      <c r="R19" s="95">
        <v>10</v>
      </c>
      <c r="S19" s="46">
        <v>1</v>
      </c>
      <c r="T19" s="46">
        <v>1</v>
      </c>
      <c r="U19" s="43">
        <v>0</v>
      </c>
      <c r="V19" s="98">
        <v>2</v>
      </c>
      <c r="W19" s="98">
        <v>3</v>
      </c>
      <c r="X19" s="37">
        <v>8</v>
      </c>
      <c r="Y19" s="37">
        <v>5</v>
      </c>
      <c r="Z19" s="37">
        <v>20</v>
      </c>
      <c r="AA19" s="99">
        <v>16</v>
      </c>
      <c r="AB19" s="115">
        <v>0</v>
      </c>
      <c r="AC19" s="97">
        <v>1</v>
      </c>
      <c r="AD19" s="98">
        <v>1</v>
      </c>
      <c r="AE19" s="95">
        <v>10</v>
      </c>
      <c r="AF19" s="46">
        <v>1</v>
      </c>
      <c r="AG19" s="46">
        <v>1</v>
      </c>
      <c r="AH19" s="43">
        <v>0</v>
      </c>
      <c r="AI19" s="98">
        <v>1</v>
      </c>
      <c r="AJ19" s="98">
        <v>1</v>
      </c>
      <c r="AK19" s="37">
        <v>3</v>
      </c>
      <c r="AL19" s="37">
        <v>1</v>
      </c>
      <c r="AM19" s="37">
        <v>3</v>
      </c>
      <c r="AN19" s="99">
        <v>1</v>
      </c>
      <c r="AO19" s="116">
        <v>0.71299999999999997</v>
      </c>
      <c r="AP19" s="97">
        <v>3</v>
      </c>
      <c r="AQ19" s="98">
        <v>8</v>
      </c>
      <c r="AR19" s="95">
        <v>7</v>
      </c>
      <c r="AS19" s="46">
        <v>6</v>
      </c>
      <c r="AT19" s="46">
        <v>20</v>
      </c>
      <c r="AU19" s="43">
        <v>3.2000000000000001E-2</v>
      </c>
      <c r="AV19" s="98">
        <v>4</v>
      </c>
      <c r="AW19" s="98">
        <v>17</v>
      </c>
      <c r="AX19" s="37">
        <v>13</v>
      </c>
      <c r="AY19" s="37">
        <v>5</v>
      </c>
      <c r="AZ19" s="37">
        <v>45</v>
      </c>
      <c r="BA19" s="99">
        <v>18</v>
      </c>
      <c r="BB19" s="336">
        <f t="shared" si="16"/>
        <v>1.34</v>
      </c>
      <c r="BC19" s="320">
        <f>RANK(BB19,BB16:BB21,0)</f>
        <v>5</v>
      </c>
      <c r="BD19" s="321">
        <f>RANK(BB19,(BB5:BB7,BB9:BB14,BB16:BB21,BB23:BB29),0)</f>
        <v>10</v>
      </c>
      <c r="BE19" s="254">
        <f t="shared" si="17"/>
        <v>37</v>
      </c>
      <c r="BF19" s="322">
        <f>RANK(BE19,BE16:BE21,0)</f>
        <v>6</v>
      </c>
      <c r="BG19" s="322">
        <f>RANK(BE19,(BE5:BE7,BE9:BE14,BE16:BE21,BE23:BE29),0)</f>
        <v>20</v>
      </c>
      <c r="BH19" s="255">
        <f t="shared" si="18"/>
        <v>3.2000000000000001E-2</v>
      </c>
      <c r="BI19" s="323">
        <f>RANK(BH19,BH16:BH21,0)</f>
        <v>4</v>
      </c>
      <c r="BJ19" s="323">
        <f>RANK(BH19,(BH5:BH7,BH9:BH14,BH16:BH21,BH23:BH29),0)</f>
        <v>17</v>
      </c>
      <c r="BK19" s="324">
        <f t="shared" si="19"/>
        <v>15</v>
      </c>
      <c r="BL19" s="324">
        <f>RANK(BK19,BK16:BK21,1)</f>
        <v>6</v>
      </c>
      <c r="BM19" s="324">
        <f t="shared" si="20"/>
        <v>47</v>
      </c>
      <c r="BN19" s="325">
        <f>RANK(BM19,(BM5,BM6,BM7,BM9,BM10,BM11,BM18,BM19,BM12,BM20,BM13,BM23,BM24,BM16,BM25,BM17,BM26,BM27,BM21,BM28,BM29,BM14),1)</f>
        <v>20</v>
      </c>
      <c r="BO19" s="14">
        <f t="shared" si="21"/>
        <v>0.53600000000000003</v>
      </c>
      <c r="BP19" s="15">
        <f>RANK(BO19,BO16:BO21,0)</f>
        <v>5</v>
      </c>
      <c r="BQ19" s="7">
        <f t="shared" si="22"/>
        <v>11.1</v>
      </c>
      <c r="BR19" s="15">
        <f>RANK(BQ19,BQ16:BQ21,0)</f>
        <v>6</v>
      </c>
      <c r="BS19" s="25">
        <f t="shared" si="23"/>
        <v>0.01</v>
      </c>
      <c r="BT19" s="15">
        <f>RANK(BS19,BS16:BS21,0)</f>
        <v>4</v>
      </c>
      <c r="BU19" s="16">
        <f t="shared" si="24"/>
        <v>15</v>
      </c>
      <c r="BV19" s="17">
        <f>RANK(BU19,BU16:BU21,1)</f>
        <v>6</v>
      </c>
      <c r="BW19" s="126" t="s">
        <v>53</v>
      </c>
    </row>
    <row r="20" spans="1:75" ht="15" customHeight="1" x14ac:dyDescent="0.25">
      <c r="A20" s="125" t="s">
        <v>54</v>
      </c>
      <c r="B20" s="112">
        <v>0</v>
      </c>
      <c r="C20" s="48">
        <v>1</v>
      </c>
      <c r="D20" s="49">
        <v>1</v>
      </c>
      <c r="E20" s="96">
        <v>10</v>
      </c>
      <c r="F20" s="49">
        <v>1</v>
      </c>
      <c r="G20" s="49">
        <v>1</v>
      </c>
      <c r="H20" s="40">
        <v>0</v>
      </c>
      <c r="I20" s="49">
        <v>1</v>
      </c>
      <c r="J20" s="49">
        <v>1</v>
      </c>
      <c r="K20" s="15">
        <v>3</v>
      </c>
      <c r="L20" s="15">
        <v>1</v>
      </c>
      <c r="M20" s="15">
        <v>3</v>
      </c>
      <c r="N20" s="34">
        <v>1</v>
      </c>
      <c r="O20" s="47">
        <v>0.623</v>
      </c>
      <c r="P20" s="48">
        <v>6</v>
      </c>
      <c r="Q20" s="49">
        <v>18</v>
      </c>
      <c r="R20" s="96">
        <v>10</v>
      </c>
      <c r="S20" s="49">
        <v>1</v>
      </c>
      <c r="T20" s="49">
        <v>1</v>
      </c>
      <c r="U20" s="40">
        <v>0</v>
      </c>
      <c r="V20" s="49">
        <v>2</v>
      </c>
      <c r="W20" s="49">
        <v>3</v>
      </c>
      <c r="X20" s="15">
        <v>9</v>
      </c>
      <c r="Y20" s="15">
        <v>6</v>
      </c>
      <c r="Z20" s="15">
        <v>22</v>
      </c>
      <c r="AA20" s="34">
        <v>18</v>
      </c>
      <c r="AB20" s="47">
        <v>0</v>
      </c>
      <c r="AC20" s="48">
        <v>1</v>
      </c>
      <c r="AD20" s="49">
        <v>1</v>
      </c>
      <c r="AE20" s="96">
        <v>10</v>
      </c>
      <c r="AF20" s="49">
        <v>1</v>
      </c>
      <c r="AG20" s="49">
        <v>1</v>
      </c>
      <c r="AH20" s="40">
        <v>0</v>
      </c>
      <c r="AI20" s="49">
        <v>1</v>
      </c>
      <c r="AJ20" s="49">
        <v>1</v>
      </c>
      <c r="AK20" s="15">
        <v>3</v>
      </c>
      <c r="AL20" s="15">
        <v>1</v>
      </c>
      <c r="AM20" s="15">
        <v>3</v>
      </c>
      <c r="AN20" s="34">
        <v>1</v>
      </c>
      <c r="AO20" s="91">
        <v>0.70399999999999996</v>
      </c>
      <c r="AP20" s="48">
        <v>4</v>
      </c>
      <c r="AQ20" s="49">
        <v>9</v>
      </c>
      <c r="AR20" s="96">
        <v>9</v>
      </c>
      <c r="AS20" s="49">
        <v>3</v>
      </c>
      <c r="AT20" s="49">
        <v>9</v>
      </c>
      <c r="AU20" s="40">
        <v>3.7050000000000001</v>
      </c>
      <c r="AV20" s="49">
        <v>1</v>
      </c>
      <c r="AW20" s="49">
        <v>1</v>
      </c>
      <c r="AX20" s="15">
        <v>8</v>
      </c>
      <c r="AY20" s="15">
        <v>3</v>
      </c>
      <c r="AZ20" s="15">
        <v>19</v>
      </c>
      <c r="BA20" s="34">
        <v>6</v>
      </c>
      <c r="BB20" s="311">
        <f t="shared" si="16"/>
        <v>1.327</v>
      </c>
      <c r="BC20" s="263">
        <f>RANK(BB20,BB16:BB21,0)</f>
        <v>6</v>
      </c>
      <c r="BD20" s="264">
        <f>RANK(BB20,(BB5:BB7,BB9:BB14,BB16:BB21,BB23:BB29),0)</f>
        <v>11</v>
      </c>
      <c r="BE20" s="316">
        <f t="shared" si="17"/>
        <v>39</v>
      </c>
      <c r="BF20" s="265">
        <f>RANK(BE20,BE16:BE21,0)</f>
        <v>3</v>
      </c>
      <c r="BG20" s="265">
        <f>RANK(BE20,(BE5:BE7,BE9:BE14,BE16:BE21,BE23:BE29),0)</f>
        <v>9</v>
      </c>
      <c r="BH20" s="249">
        <f t="shared" si="18"/>
        <v>3.7050000000000001</v>
      </c>
      <c r="BI20" s="266">
        <f>RANK(BH20,BH16:BH21,0)</f>
        <v>1</v>
      </c>
      <c r="BJ20" s="266">
        <f>RANK(BH20,(BH5:BH7,BH9:BH14,BH16:BH21,BH23:BH29),0)</f>
        <v>1</v>
      </c>
      <c r="BK20" s="267">
        <f t="shared" si="19"/>
        <v>10</v>
      </c>
      <c r="BL20" s="267">
        <f>RANK(BK20,BK16:BK21,1)</f>
        <v>3</v>
      </c>
      <c r="BM20" s="267">
        <f t="shared" si="20"/>
        <v>21</v>
      </c>
      <c r="BN20" s="268">
        <f>RANK(BM20,(BM5,BM6,BM7,BM9,BM10,BM11,BM18,BM19,BM12,BM20,BM13,BM23,BM24,BM16,BM25,BM17,BM26,BM27,BM21,BM28,BM29,BM14),1)</f>
        <v>6</v>
      </c>
      <c r="BO20" s="14">
        <f t="shared" si="21"/>
        <v>0.53100000000000003</v>
      </c>
      <c r="BP20" s="15">
        <f>RANK(BO20,BO16:BO21,0)</f>
        <v>6</v>
      </c>
      <c r="BQ20" s="7">
        <f t="shared" si="22"/>
        <v>11.7</v>
      </c>
      <c r="BR20" s="15">
        <f>RANK(BQ20,BQ16:BQ21,0)</f>
        <v>3</v>
      </c>
      <c r="BS20" s="25">
        <f t="shared" si="23"/>
        <v>1.1120000000000001</v>
      </c>
      <c r="BT20" s="15">
        <f>RANK(BS20,BS16:BS21,0)</f>
        <v>1</v>
      </c>
      <c r="BU20" s="16">
        <f t="shared" si="24"/>
        <v>10</v>
      </c>
      <c r="BV20" s="17">
        <f>RANK(BU20,BU16:BU21,1)</f>
        <v>3</v>
      </c>
      <c r="BW20" s="125" t="s">
        <v>54</v>
      </c>
    </row>
    <row r="21" spans="1:75" ht="15" customHeight="1" thickBot="1" x14ac:dyDescent="0.3">
      <c r="A21" s="127" t="s">
        <v>62</v>
      </c>
      <c r="B21" s="80">
        <v>0</v>
      </c>
      <c r="C21" s="55">
        <v>1</v>
      </c>
      <c r="D21" s="56">
        <v>1</v>
      </c>
      <c r="E21" s="100">
        <v>10</v>
      </c>
      <c r="F21" s="62">
        <v>1</v>
      </c>
      <c r="G21" s="63">
        <v>1</v>
      </c>
      <c r="H21" s="64">
        <v>0</v>
      </c>
      <c r="I21" s="62">
        <v>1</v>
      </c>
      <c r="J21" s="63">
        <v>1</v>
      </c>
      <c r="K21" s="19">
        <v>3</v>
      </c>
      <c r="L21" s="19">
        <v>1</v>
      </c>
      <c r="M21" s="19">
        <v>3</v>
      </c>
      <c r="N21" s="35">
        <v>1</v>
      </c>
      <c r="O21" s="54">
        <v>0.64</v>
      </c>
      <c r="P21" s="55">
        <v>3</v>
      </c>
      <c r="Q21" s="56">
        <v>5</v>
      </c>
      <c r="R21" s="100">
        <v>10</v>
      </c>
      <c r="S21" s="62">
        <v>1</v>
      </c>
      <c r="T21" s="63">
        <v>1</v>
      </c>
      <c r="U21" s="64">
        <v>0</v>
      </c>
      <c r="V21" s="62">
        <v>2</v>
      </c>
      <c r="W21" s="63">
        <v>3</v>
      </c>
      <c r="X21" s="19">
        <v>6</v>
      </c>
      <c r="Y21" s="19">
        <v>3</v>
      </c>
      <c r="Z21" s="19">
        <v>9</v>
      </c>
      <c r="AA21" s="35">
        <v>5</v>
      </c>
      <c r="AB21" s="54">
        <v>0</v>
      </c>
      <c r="AC21" s="55">
        <v>1</v>
      </c>
      <c r="AD21" s="56">
        <v>1</v>
      </c>
      <c r="AE21" s="100">
        <v>10</v>
      </c>
      <c r="AF21" s="62">
        <v>1</v>
      </c>
      <c r="AG21" s="63">
        <v>1</v>
      </c>
      <c r="AH21" s="64">
        <v>0</v>
      </c>
      <c r="AI21" s="62">
        <v>1</v>
      </c>
      <c r="AJ21" s="63">
        <v>1</v>
      </c>
      <c r="AK21" s="19">
        <v>3</v>
      </c>
      <c r="AL21" s="19">
        <v>1</v>
      </c>
      <c r="AM21" s="19">
        <v>3</v>
      </c>
      <c r="AN21" s="35">
        <v>1</v>
      </c>
      <c r="AO21" s="92">
        <v>0.70399999999999996</v>
      </c>
      <c r="AP21" s="55">
        <v>4</v>
      </c>
      <c r="AQ21" s="56">
        <v>9</v>
      </c>
      <c r="AR21" s="100">
        <v>10</v>
      </c>
      <c r="AS21" s="62">
        <v>1</v>
      </c>
      <c r="AT21" s="63">
        <v>1</v>
      </c>
      <c r="AU21" s="64">
        <v>0</v>
      </c>
      <c r="AV21" s="62">
        <v>5</v>
      </c>
      <c r="AW21" s="63">
        <v>18</v>
      </c>
      <c r="AX21" s="19">
        <v>10</v>
      </c>
      <c r="AY21" s="19">
        <v>4</v>
      </c>
      <c r="AZ21" s="19">
        <v>28</v>
      </c>
      <c r="BA21" s="35">
        <v>10</v>
      </c>
      <c r="BB21" s="335">
        <f t="shared" si="16"/>
        <v>1.3440000000000001</v>
      </c>
      <c r="BC21" s="284">
        <f>RANK(BB21,BB16:BB21,0)</f>
        <v>4</v>
      </c>
      <c r="BD21" s="285">
        <f>RANK(BB21,(BB5:BB7,BB9:BB14,BB16:BB21,BB23:BB29),0)</f>
        <v>9</v>
      </c>
      <c r="BE21" s="317">
        <f t="shared" si="17"/>
        <v>40</v>
      </c>
      <c r="BF21" s="286">
        <f>RANK(BE21,BE16:BE21,0)</f>
        <v>1</v>
      </c>
      <c r="BG21" s="287">
        <f>RANK(BE21,(BE5:BE7,BE9:BE14,BE16:BE21,BE23:BE29),0)</f>
        <v>1</v>
      </c>
      <c r="BH21" s="288">
        <f t="shared" si="18"/>
        <v>0</v>
      </c>
      <c r="BI21" s="289">
        <f>RANK(BH21,BH16:BH21,0)</f>
        <v>5</v>
      </c>
      <c r="BJ21" s="290">
        <f>RANK(BH21,(BH5:BH7,BH9:BH14,BH16:BH21,BH23:BH29),0)</f>
        <v>18</v>
      </c>
      <c r="BK21" s="291">
        <f t="shared" si="19"/>
        <v>10</v>
      </c>
      <c r="BL21" s="291">
        <f>RANK(BK21,BK16:BK21,1)</f>
        <v>3</v>
      </c>
      <c r="BM21" s="291">
        <f t="shared" si="20"/>
        <v>28</v>
      </c>
      <c r="BN21" s="292">
        <f>RANK(BM21,(BM5,BM6,BM7,BM9,BM10,BM11,BM18,BM19,BM12,BM20,BM13,BM23,BM24,BM16,BM25,BM17,BM26,BM27,BM21,BM28,BM29,BM14),1)</f>
        <v>11</v>
      </c>
      <c r="BO21" s="18">
        <f t="shared" si="21"/>
        <v>0.53800000000000003</v>
      </c>
      <c r="BP21" s="19">
        <f>RANK(BO21,BO16:BO21,0)</f>
        <v>4</v>
      </c>
      <c r="BQ21" s="20">
        <f t="shared" si="22"/>
        <v>12</v>
      </c>
      <c r="BR21" s="19">
        <f>RANK(BQ21,BQ16:BQ21,0)</f>
        <v>1</v>
      </c>
      <c r="BS21" s="26">
        <f t="shared" si="23"/>
        <v>0</v>
      </c>
      <c r="BT21" s="19">
        <f>RANK(BS21,BS16:BS21,0)</f>
        <v>5</v>
      </c>
      <c r="BU21" s="21">
        <f t="shared" si="24"/>
        <v>10</v>
      </c>
      <c r="BV21" s="22">
        <f>RANK(BU21,BU16:BU21,1)</f>
        <v>3</v>
      </c>
      <c r="BW21" s="127" t="s">
        <v>62</v>
      </c>
    </row>
    <row r="22" spans="1:75" ht="15" customHeight="1" thickBot="1" x14ac:dyDescent="0.3">
      <c r="A22" s="229" t="s">
        <v>68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4"/>
      <c r="O22" s="222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4"/>
      <c r="AB22" s="222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4"/>
      <c r="AO22" s="222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4"/>
      <c r="BB22" s="314"/>
      <c r="BC22" s="303"/>
      <c r="BD22" s="303"/>
      <c r="BE22" s="315"/>
      <c r="BF22" s="303"/>
      <c r="BG22" s="303"/>
      <c r="BH22" s="304"/>
      <c r="BI22" s="303"/>
      <c r="BJ22" s="303"/>
      <c r="BK22" s="303"/>
      <c r="BL22" s="303"/>
      <c r="BM22" s="303"/>
      <c r="BN22" s="305"/>
      <c r="BO22" s="242"/>
      <c r="BP22" s="238"/>
      <c r="BQ22" s="244"/>
      <c r="BR22" s="238"/>
      <c r="BS22" s="243"/>
      <c r="BT22" s="238"/>
      <c r="BU22" s="245"/>
      <c r="BV22" s="306"/>
      <c r="BW22" s="229" t="s">
        <v>68</v>
      </c>
    </row>
    <row r="23" spans="1:75" ht="15" customHeight="1" x14ac:dyDescent="0.25">
      <c r="A23" s="122" t="s">
        <v>56</v>
      </c>
      <c r="B23" s="117">
        <v>0</v>
      </c>
      <c r="C23" s="45">
        <v>1</v>
      </c>
      <c r="D23" s="65">
        <v>1</v>
      </c>
      <c r="E23" s="101">
        <v>10</v>
      </c>
      <c r="F23" s="65">
        <v>1</v>
      </c>
      <c r="G23" s="66">
        <v>1</v>
      </c>
      <c r="H23" s="82">
        <v>0</v>
      </c>
      <c r="I23" s="83">
        <v>1</v>
      </c>
      <c r="J23" s="65">
        <v>1</v>
      </c>
      <c r="K23" s="28">
        <v>3</v>
      </c>
      <c r="L23" s="28">
        <v>1</v>
      </c>
      <c r="M23" s="28">
        <v>3</v>
      </c>
      <c r="N23" s="36">
        <v>1</v>
      </c>
      <c r="O23" s="81">
        <v>0.62</v>
      </c>
      <c r="P23" s="45">
        <v>6</v>
      </c>
      <c r="Q23" s="65">
        <v>20</v>
      </c>
      <c r="R23" s="101">
        <v>10</v>
      </c>
      <c r="S23" s="65">
        <v>1</v>
      </c>
      <c r="T23" s="66">
        <v>1</v>
      </c>
      <c r="U23" s="82">
        <v>0</v>
      </c>
      <c r="V23" s="83">
        <v>1</v>
      </c>
      <c r="W23" s="65">
        <v>3</v>
      </c>
      <c r="X23" s="28">
        <v>8</v>
      </c>
      <c r="Y23" s="28">
        <v>6</v>
      </c>
      <c r="Z23" s="28">
        <v>24</v>
      </c>
      <c r="AA23" s="36">
        <v>20</v>
      </c>
      <c r="AB23" s="81">
        <v>0</v>
      </c>
      <c r="AC23" s="45">
        <v>1</v>
      </c>
      <c r="AD23" s="65">
        <v>1</v>
      </c>
      <c r="AE23" s="101">
        <v>10</v>
      </c>
      <c r="AF23" s="65">
        <v>1</v>
      </c>
      <c r="AG23" s="66">
        <v>1</v>
      </c>
      <c r="AH23" s="82">
        <v>0</v>
      </c>
      <c r="AI23" s="83">
        <v>1</v>
      </c>
      <c r="AJ23" s="65">
        <v>1</v>
      </c>
      <c r="AK23" s="28">
        <v>3</v>
      </c>
      <c r="AL23" s="28">
        <v>1</v>
      </c>
      <c r="AM23" s="28">
        <v>3</v>
      </c>
      <c r="AN23" s="36">
        <v>1</v>
      </c>
      <c r="AO23" s="93">
        <v>0.65700000000000003</v>
      </c>
      <c r="AP23" s="45">
        <v>5</v>
      </c>
      <c r="AQ23" s="65">
        <v>15</v>
      </c>
      <c r="AR23" s="101">
        <v>10</v>
      </c>
      <c r="AS23" s="65">
        <v>1</v>
      </c>
      <c r="AT23" s="66">
        <v>1</v>
      </c>
      <c r="AU23" s="82">
        <v>0.29599999999999999</v>
      </c>
      <c r="AV23" s="83">
        <v>5</v>
      </c>
      <c r="AW23" s="65">
        <v>13</v>
      </c>
      <c r="AX23" s="28">
        <v>11</v>
      </c>
      <c r="AY23" s="28">
        <v>4</v>
      </c>
      <c r="AZ23" s="28">
        <v>29</v>
      </c>
      <c r="BA23" s="36">
        <v>12</v>
      </c>
      <c r="BB23" s="307">
        <f t="shared" ref="BB23:BB29" si="25">SUM(B23,O23,AB23,AO23)</f>
        <v>1.2769999999999999</v>
      </c>
      <c r="BC23" s="274">
        <f>RANK(BB23,BB23:BB29,0)</f>
        <v>4</v>
      </c>
      <c r="BD23" s="260">
        <f>RANK(BB23,(BB5:BB7,BB9:BB14,BB16:BB21,BB23:BB29),0)</f>
        <v>15</v>
      </c>
      <c r="BE23" s="318">
        <f t="shared" ref="BE23:BE29" si="26">SUM(E23,R23,AE23,AR23)</f>
        <v>40</v>
      </c>
      <c r="BF23" s="261">
        <f>RANK(BE23,BE23:BE29,0)</f>
        <v>1</v>
      </c>
      <c r="BG23" s="276">
        <f>RANK(BE23,(BE5:BE7,BE9:BE14,BE16:BE21,BE23:BE29),0)</f>
        <v>1</v>
      </c>
      <c r="BH23" s="275">
        <f t="shared" ref="BH23:BH29" si="27">SUM(H23,U23,AH23,AU23)</f>
        <v>0.29599999999999999</v>
      </c>
      <c r="BI23" s="277">
        <f>RANK(BH23,BH23:BH29,0)</f>
        <v>5</v>
      </c>
      <c r="BJ23" s="262">
        <f>RANK(BH23,(BH5:BH7,BH9:BH14,BH16:BH21,BH23:BH29),0)</f>
        <v>13</v>
      </c>
      <c r="BK23" s="257">
        <f t="shared" ref="BK23:BK29" si="28">SUM(BC23,BF23,BI23)</f>
        <v>10</v>
      </c>
      <c r="BL23" s="257">
        <f>RANK(BK23,BK23:BK29,1)</f>
        <v>3</v>
      </c>
      <c r="BM23" s="257">
        <f t="shared" ref="BM23:BM29" si="29">SUM(BD23,BG23,BJ23)</f>
        <v>29</v>
      </c>
      <c r="BN23" s="258">
        <f>RANK(BM23,(BM5,BM6,BM7,BM9,BM10,BM11,BM18,BM19,BM12,BM20,BM13,BM23,BM24,BM16,BM25,BM17,BM26,BM27,BM21,BM28,BM29,BM14),1)</f>
        <v>12</v>
      </c>
      <c r="BO23" s="27">
        <f t="shared" ref="BO23:BO29" si="30">BB23*4/10</f>
        <v>0.51100000000000001</v>
      </c>
      <c r="BP23" s="28">
        <f>RANK(BO23,BO23:BO29,0)</f>
        <v>4</v>
      </c>
      <c r="BQ23" s="30">
        <f>BE23*3/10</f>
        <v>12</v>
      </c>
      <c r="BR23" s="28">
        <f>RANK(BQ23,BQ23:BQ29,0)</f>
        <v>1</v>
      </c>
      <c r="BS23" s="29">
        <f t="shared" ref="BS23:BS28" si="31">BH23*3/10</f>
        <v>8.8999999999999996E-2</v>
      </c>
      <c r="BT23" s="28">
        <f>RANK(BS23,BS23:BS29,0)</f>
        <v>5</v>
      </c>
      <c r="BU23" s="31">
        <f t="shared" ref="BU23:BU29" si="32">SUM(BP23,BR23,BT23)</f>
        <v>10</v>
      </c>
      <c r="BV23" s="293">
        <f>RANK(BU23,BU23:BU29,1)</f>
        <v>3</v>
      </c>
      <c r="BW23" s="122" t="s">
        <v>56</v>
      </c>
    </row>
    <row r="24" spans="1:75" ht="15" customHeight="1" x14ac:dyDescent="0.25">
      <c r="A24" s="124" t="s">
        <v>57</v>
      </c>
      <c r="B24" s="112">
        <v>0</v>
      </c>
      <c r="C24" s="48">
        <v>1</v>
      </c>
      <c r="D24" s="49">
        <v>1</v>
      </c>
      <c r="E24" s="96">
        <v>10</v>
      </c>
      <c r="F24" s="60">
        <v>1</v>
      </c>
      <c r="G24" s="61">
        <v>1</v>
      </c>
      <c r="H24" s="40">
        <v>0</v>
      </c>
      <c r="I24" s="60">
        <v>1</v>
      </c>
      <c r="J24" s="61">
        <v>1</v>
      </c>
      <c r="K24" s="15">
        <v>3</v>
      </c>
      <c r="L24" s="15">
        <v>1</v>
      </c>
      <c r="M24" s="15">
        <v>3</v>
      </c>
      <c r="N24" s="34">
        <v>1</v>
      </c>
      <c r="O24" s="47">
        <v>0.64</v>
      </c>
      <c r="P24" s="48">
        <v>2</v>
      </c>
      <c r="Q24" s="49">
        <v>5</v>
      </c>
      <c r="R24" s="96">
        <v>10</v>
      </c>
      <c r="S24" s="60">
        <v>1</v>
      </c>
      <c r="T24" s="61">
        <v>1</v>
      </c>
      <c r="U24" s="40">
        <v>0</v>
      </c>
      <c r="V24" s="60">
        <v>1</v>
      </c>
      <c r="W24" s="61">
        <v>3</v>
      </c>
      <c r="X24" s="15">
        <v>4</v>
      </c>
      <c r="Y24" s="15">
        <v>2</v>
      </c>
      <c r="Z24" s="15">
        <v>9</v>
      </c>
      <c r="AA24" s="34">
        <v>5</v>
      </c>
      <c r="AB24" s="47">
        <v>0</v>
      </c>
      <c r="AC24" s="48">
        <v>1</v>
      </c>
      <c r="AD24" s="49">
        <v>1</v>
      </c>
      <c r="AE24" s="96">
        <v>10</v>
      </c>
      <c r="AF24" s="60">
        <v>1</v>
      </c>
      <c r="AG24" s="61">
        <v>1</v>
      </c>
      <c r="AH24" s="40">
        <v>0</v>
      </c>
      <c r="AI24" s="60">
        <v>1</v>
      </c>
      <c r="AJ24" s="61">
        <v>1</v>
      </c>
      <c r="AK24" s="15">
        <v>3</v>
      </c>
      <c r="AL24" s="15">
        <v>1</v>
      </c>
      <c r="AM24" s="15">
        <v>3</v>
      </c>
      <c r="AN24" s="34">
        <v>1</v>
      </c>
      <c r="AO24" s="91">
        <v>0.60699999999999998</v>
      </c>
      <c r="AP24" s="48">
        <v>6</v>
      </c>
      <c r="AQ24" s="49">
        <v>18</v>
      </c>
      <c r="AR24" s="96">
        <v>9</v>
      </c>
      <c r="AS24" s="60">
        <v>4</v>
      </c>
      <c r="AT24" s="61">
        <v>9</v>
      </c>
      <c r="AU24" s="40">
        <v>0.69</v>
      </c>
      <c r="AV24" s="60">
        <v>4</v>
      </c>
      <c r="AW24" s="61">
        <v>9</v>
      </c>
      <c r="AX24" s="15">
        <v>14</v>
      </c>
      <c r="AY24" s="15">
        <v>6</v>
      </c>
      <c r="AZ24" s="15">
        <v>36</v>
      </c>
      <c r="BA24" s="34">
        <v>14</v>
      </c>
      <c r="BB24" s="307">
        <f t="shared" si="25"/>
        <v>1.2470000000000001</v>
      </c>
      <c r="BC24" s="263">
        <f>RANK(BB24,BB23:BB29,0)</f>
        <v>5</v>
      </c>
      <c r="BD24" s="264">
        <f>RANK(BB24,(BB5:BB7,BB9:BB14,BB16:BB21,BB23:BB29),0)</f>
        <v>17</v>
      </c>
      <c r="BE24" s="316">
        <f t="shared" si="26"/>
        <v>39</v>
      </c>
      <c r="BF24" s="280">
        <f>RANK(BE24,BE23:BE29,0)</f>
        <v>4</v>
      </c>
      <c r="BG24" s="281">
        <f>RANK(BE24,(BE5:BE7,BE9:BE14,BE16:BE21,BE23:BE29),0)</f>
        <v>9</v>
      </c>
      <c r="BH24" s="249">
        <f t="shared" si="27"/>
        <v>0.69</v>
      </c>
      <c r="BI24" s="282">
        <f>RANK(BH24,BH23:BH29,0)</f>
        <v>4</v>
      </c>
      <c r="BJ24" s="283">
        <f>RANK(BH24,(BH5:BH7,BH9:BH14,BH16:BH21,BH23:BH29),0)</f>
        <v>9</v>
      </c>
      <c r="BK24" s="267">
        <f t="shared" si="28"/>
        <v>13</v>
      </c>
      <c r="BL24" s="267">
        <f>RANK(BK24,BK23:BK29,1)</f>
        <v>5</v>
      </c>
      <c r="BM24" s="267">
        <f t="shared" si="29"/>
        <v>35</v>
      </c>
      <c r="BN24" s="268">
        <f>RANK(BM24,(BM5,BM6,BM7,BM9,BM10,BM11,BM18,BM19,BM12,BM20,BM13,BM23,BM24,BM16,BM25,BM17,BM26,BM27,BM21,BM28,BM29,BM14),1)</f>
        <v>13</v>
      </c>
      <c r="BO24" s="14">
        <f t="shared" si="30"/>
        <v>0.499</v>
      </c>
      <c r="BP24" s="15">
        <f>RANK(BO24,BO23:BO29,0)</f>
        <v>5</v>
      </c>
      <c r="BQ24" s="7">
        <f t="shared" ref="BQ24:BQ29" si="33">BE24*3/10</f>
        <v>11.7</v>
      </c>
      <c r="BR24" s="15">
        <f>RANK(BQ24,BQ23:BQ29,0)</f>
        <v>4</v>
      </c>
      <c r="BS24" s="25">
        <f t="shared" si="31"/>
        <v>0.20699999999999999</v>
      </c>
      <c r="BT24" s="15">
        <f>RANK(BS24,BS23:BS29,0)</f>
        <v>4</v>
      </c>
      <c r="BU24" s="16">
        <f t="shared" si="32"/>
        <v>13</v>
      </c>
      <c r="BV24" s="17">
        <f>RANK(BU24,BU23:BU29,1)</f>
        <v>5</v>
      </c>
      <c r="BW24" s="124" t="s">
        <v>57</v>
      </c>
    </row>
    <row r="25" spans="1:75" ht="15" customHeight="1" x14ac:dyDescent="0.25">
      <c r="A25" s="125" t="s">
        <v>98</v>
      </c>
      <c r="B25" s="113">
        <v>0</v>
      </c>
      <c r="C25" s="67">
        <v>1</v>
      </c>
      <c r="D25" s="68">
        <v>1</v>
      </c>
      <c r="E25" s="94">
        <v>10</v>
      </c>
      <c r="F25" s="69">
        <v>1</v>
      </c>
      <c r="G25" s="70">
        <v>1</v>
      </c>
      <c r="H25" s="39">
        <v>0</v>
      </c>
      <c r="I25" s="69">
        <v>1</v>
      </c>
      <c r="J25" s="70">
        <v>1</v>
      </c>
      <c r="K25" s="4">
        <v>3</v>
      </c>
      <c r="L25" s="4">
        <v>1</v>
      </c>
      <c r="M25" s="4">
        <v>3</v>
      </c>
      <c r="N25" s="32">
        <v>1</v>
      </c>
      <c r="O25" s="50">
        <v>1.2999999999999999E-2</v>
      </c>
      <c r="P25" s="67">
        <v>7</v>
      </c>
      <c r="Q25" s="68">
        <v>21</v>
      </c>
      <c r="R25" s="94">
        <v>10</v>
      </c>
      <c r="S25" s="69">
        <v>1</v>
      </c>
      <c r="T25" s="70">
        <v>1</v>
      </c>
      <c r="U25" s="39">
        <v>0</v>
      </c>
      <c r="V25" s="69">
        <v>1</v>
      </c>
      <c r="W25" s="70">
        <v>3</v>
      </c>
      <c r="X25" s="4">
        <v>9</v>
      </c>
      <c r="Y25" s="4">
        <v>7</v>
      </c>
      <c r="Z25" s="4">
        <v>25</v>
      </c>
      <c r="AA25" s="32">
        <v>21</v>
      </c>
      <c r="AB25" s="50">
        <v>0</v>
      </c>
      <c r="AC25" s="67">
        <v>1</v>
      </c>
      <c r="AD25" s="68">
        <v>1</v>
      </c>
      <c r="AE25" s="94">
        <v>10</v>
      </c>
      <c r="AF25" s="69">
        <v>1</v>
      </c>
      <c r="AG25" s="70">
        <v>1</v>
      </c>
      <c r="AH25" s="39">
        <v>0</v>
      </c>
      <c r="AI25" s="69">
        <v>1</v>
      </c>
      <c r="AJ25" s="70">
        <v>1</v>
      </c>
      <c r="AK25" s="4">
        <v>3</v>
      </c>
      <c r="AL25" s="4">
        <v>1</v>
      </c>
      <c r="AM25" s="4">
        <v>3</v>
      </c>
      <c r="AN25" s="32">
        <v>1</v>
      </c>
      <c r="AO25" s="89">
        <v>0.69699999999999995</v>
      </c>
      <c r="AP25" s="67">
        <v>4</v>
      </c>
      <c r="AQ25" s="68">
        <v>11</v>
      </c>
      <c r="AR25" s="94">
        <v>8</v>
      </c>
      <c r="AS25" s="69">
        <v>6</v>
      </c>
      <c r="AT25" s="70">
        <v>17</v>
      </c>
      <c r="AU25" s="39">
        <v>1.51</v>
      </c>
      <c r="AV25" s="69">
        <v>3</v>
      </c>
      <c r="AW25" s="70">
        <v>6</v>
      </c>
      <c r="AX25" s="4">
        <v>13</v>
      </c>
      <c r="AY25" s="4">
        <v>5</v>
      </c>
      <c r="AZ25" s="4">
        <v>34</v>
      </c>
      <c r="BA25" s="32">
        <v>13</v>
      </c>
      <c r="BB25" s="307">
        <f t="shared" si="25"/>
        <v>0.71</v>
      </c>
      <c r="BC25" s="294">
        <f>RANK(BB25,BB23:BB29,0)</f>
        <v>7</v>
      </c>
      <c r="BD25" s="295">
        <f>RANK(BB25,(BB5:BB7,BB9:BB14,BB16:BB21,BB23:BB29),0)</f>
        <v>21</v>
      </c>
      <c r="BE25" s="248">
        <f t="shared" si="26"/>
        <v>38</v>
      </c>
      <c r="BF25" s="296">
        <f>RANK(BE25,BE23:BE29,0)</f>
        <v>6</v>
      </c>
      <c r="BG25" s="297">
        <f>RANK(BE25,(BE5:BE7,BE9:BE14,BE16:BE21,BE23:BE29),0)</f>
        <v>17</v>
      </c>
      <c r="BH25" s="272">
        <f t="shared" si="27"/>
        <v>1.51</v>
      </c>
      <c r="BI25" s="298">
        <f>RANK(BH25,BH23:BH29,0)</f>
        <v>3</v>
      </c>
      <c r="BJ25" s="299">
        <f>RANK(BH25,(BH5:BH7,BH9:BH14,BH16:BH21,BH23:BH29),0)</f>
        <v>7</v>
      </c>
      <c r="BK25" s="251">
        <f t="shared" si="28"/>
        <v>16</v>
      </c>
      <c r="BL25" s="251">
        <f>RANK(BK25,BK23:BK29,1)</f>
        <v>6</v>
      </c>
      <c r="BM25" s="251">
        <f t="shared" si="29"/>
        <v>45</v>
      </c>
      <c r="BN25" s="252">
        <f>RANK(BM25,(BM5,BM6,BM7,BM9,BM10,BM11,BM18,BM19,BM12,BM20,BM13,BM23,BM24,BM16,BM25,BM17,BM26,BM27,BM21,BM28,BM29,BM14),1)</f>
        <v>17</v>
      </c>
      <c r="BO25" s="3">
        <f t="shared" si="30"/>
        <v>0.28399999999999997</v>
      </c>
      <c r="BP25" s="4">
        <f>RANK(BO25,BO23:BO29,0)</f>
        <v>7</v>
      </c>
      <c r="BQ25" s="13">
        <f t="shared" si="33"/>
        <v>11.4</v>
      </c>
      <c r="BR25" s="4">
        <f>RANK(BQ25,BQ23:BQ29,0)</f>
        <v>6</v>
      </c>
      <c r="BS25" s="23">
        <f t="shared" si="31"/>
        <v>0.45300000000000001</v>
      </c>
      <c r="BT25" s="4">
        <f>RANK(BS25,BS23:BS29,0)</f>
        <v>3</v>
      </c>
      <c r="BU25" s="8">
        <f t="shared" si="32"/>
        <v>16</v>
      </c>
      <c r="BV25" s="6">
        <f>RANK(BU25,BU23:BU29,1)</f>
        <v>6</v>
      </c>
      <c r="BW25" s="125" t="s">
        <v>98</v>
      </c>
    </row>
    <row r="26" spans="1:75" ht="15" customHeight="1" x14ac:dyDescent="0.25">
      <c r="A26" s="126" t="s">
        <v>60</v>
      </c>
      <c r="B26" s="111">
        <v>0</v>
      </c>
      <c r="C26" s="53">
        <v>1</v>
      </c>
      <c r="D26" s="46">
        <v>1</v>
      </c>
      <c r="E26" s="95">
        <v>10</v>
      </c>
      <c r="F26" s="59">
        <v>1</v>
      </c>
      <c r="G26" s="57">
        <v>1</v>
      </c>
      <c r="H26" s="42">
        <v>0</v>
      </c>
      <c r="I26" s="59">
        <v>1</v>
      </c>
      <c r="J26" s="57">
        <v>1</v>
      </c>
      <c r="K26" s="10">
        <v>3</v>
      </c>
      <c r="L26" s="10">
        <v>1</v>
      </c>
      <c r="M26" s="10">
        <v>3</v>
      </c>
      <c r="N26" s="33">
        <v>1</v>
      </c>
      <c r="O26" s="44">
        <v>0.64</v>
      </c>
      <c r="P26" s="53">
        <v>2</v>
      </c>
      <c r="Q26" s="46">
        <v>5</v>
      </c>
      <c r="R26" s="95">
        <v>10</v>
      </c>
      <c r="S26" s="59">
        <v>1</v>
      </c>
      <c r="T26" s="57">
        <v>1</v>
      </c>
      <c r="U26" s="42">
        <v>0</v>
      </c>
      <c r="V26" s="59">
        <v>1</v>
      </c>
      <c r="W26" s="57">
        <v>3</v>
      </c>
      <c r="X26" s="10">
        <v>4</v>
      </c>
      <c r="Y26" s="10">
        <v>2</v>
      </c>
      <c r="Z26" s="10">
        <v>9</v>
      </c>
      <c r="AA26" s="33">
        <v>5</v>
      </c>
      <c r="AB26" s="44">
        <v>0</v>
      </c>
      <c r="AC26" s="53">
        <v>1</v>
      </c>
      <c r="AD26" s="46">
        <v>1</v>
      </c>
      <c r="AE26" s="95">
        <v>10</v>
      </c>
      <c r="AF26" s="59">
        <v>1</v>
      </c>
      <c r="AG26" s="57">
        <v>1</v>
      </c>
      <c r="AH26" s="42">
        <v>0</v>
      </c>
      <c r="AI26" s="59">
        <v>1</v>
      </c>
      <c r="AJ26" s="57">
        <v>1</v>
      </c>
      <c r="AK26" s="10">
        <v>3</v>
      </c>
      <c r="AL26" s="10">
        <v>1</v>
      </c>
      <c r="AM26" s="10">
        <v>3</v>
      </c>
      <c r="AN26" s="33">
        <v>1</v>
      </c>
      <c r="AO26" s="90">
        <v>1.202</v>
      </c>
      <c r="AP26" s="53">
        <v>1</v>
      </c>
      <c r="AQ26" s="46">
        <v>1</v>
      </c>
      <c r="AR26" s="95">
        <v>9</v>
      </c>
      <c r="AS26" s="59">
        <v>4</v>
      </c>
      <c r="AT26" s="57">
        <v>9</v>
      </c>
      <c r="AU26" s="42">
        <v>1.615</v>
      </c>
      <c r="AV26" s="59">
        <v>2</v>
      </c>
      <c r="AW26" s="57">
        <v>5</v>
      </c>
      <c r="AX26" s="10">
        <v>7</v>
      </c>
      <c r="AY26" s="10">
        <v>2</v>
      </c>
      <c r="AZ26" s="10">
        <v>15</v>
      </c>
      <c r="BA26" s="33">
        <v>3</v>
      </c>
      <c r="BB26" s="307">
        <f t="shared" si="25"/>
        <v>1.8420000000000001</v>
      </c>
      <c r="BC26" s="274">
        <f>RANK(BB26,BB23:BB29,0)</f>
        <v>1</v>
      </c>
      <c r="BD26" s="260">
        <f>RANK(BB26,(BB5:BB7,BB9:BB14,BB16:BB21,BB23:BB29),0)</f>
        <v>1</v>
      </c>
      <c r="BE26" s="254">
        <f t="shared" si="26"/>
        <v>39</v>
      </c>
      <c r="BF26" s="278">
        <f>RANK(BE26,BE23:BE29,0)</f>
        <v>4</v>
      </c>
      <c r="BG26" s="276">
        <f>RANK(BE26,(BE5:BE7,BE9:BE14,BE16:BE21,BE23:BE29),0)</f>
        <v>9</v>
      </c>
      <c r="BH26" s="275">
        <f t="shared" si="27"/>
        <v>1.615</v>
      </c>
      <c r="BI26" s="277">
        <f>RANK(BH26,BH23:BH29,0)</f>
        <v>2</v>
      </c>
      <c r="BJ26" s="279">
        <f>RANK(BH26,(BH5:BH7,BH9:BH14,BH16:BH21,BH23:BH29),0)</f>
        <v>5</v>
      </c>
      <c r="BK26" s="257">
        <f t="shared" si="28"/>
        <v>7</v>
      </c>
      <c r="BL26" s="257">
        <f>RANK(BK26,BK23:BK29,1)</f>
        <v>2</v>
      </c>
      <c r="BM26" s="257">
        <f t="shared" si="29"/>
        <v>15</v>
      </c>
      <c r="BN26" s="258">
        <f>RANK(BM26,(BM5,BM6,BM7,BM9,BM10,BM11,BM18,BM19,BM12,BM20,BM13,BM23,BM24,BM16,BM25,BM17,BM26,BM27,BM21,BM28,BM29,BM14),1)</f>
        <v>3</v>
      </c>
      <c r="BO26" s="9">
        <f t="shared" si="30"/>
        <v>0.73699999999999999</v>
      </c>
      <c r="BP26" s="10">
        <f>RANK(BO26,BO23:BO29,0)</f>
        <v>1</v>
      </c>
      <c r="BQ26" s="5">
        <f t="shared" si="33"/>
        <v>11.7</v>
      </c>
      <c r="BR26" s="10">
        <f>RANK(BQ26,BQ23:BQ29,0)</f>
        <v>4</v>
      </c>
      <c r="BS26" s="24">
        <f t="shared" si="31"/>
        <v>0.48499999999999999</v>
      </c>
      <c r="BT26" s="10">
        <f>RANK(BS26,BS23:BS29,0)</f>
        <v>2</v>
      </c>
      <c r="BU26" s="10">
        <f t="shared" si="32"/>
        <v>7</v>
      </c>
      <c r="BV26" s="12">
        <f>RANK(BU26,BU23:BU29,1)</f>
        <v>2</v>
      </c>
      <c r="BW26" s="126" t="s">
        <v>60</v>
      </c>
    </row>
    <row r="27" spans="1:75" ht="15" customHeight="1" x14ac:dyDescent="0.25">
      <c r="A27" s="125" t="s">
        <v>61</v>
      </c>
      <c r="B27" s="112">
        <v>0</v>
      </c>
      <c r="C27" s="48">
        <v>1</v>
      </c>
      <c r="D27" s="49">
        <v>1</v>
      </c>
      <c r="E27" s="96">
        <v>10</v>
      </c>
      <c r="F27" s="60">
        <v>1</v>
      </c>
      <c r="G27" s="61">
        <v>1</v>
      </c>
      <c r="H27" s="40">
        <v>0</v>
      </c>
      <c r="I27" s="60">
        <v>1</v>
      </c>
      <c r="J27" s="61">
        <v>1</v>
      </c>
      <c r="K27" s="15">
        <v>3</v>
      </c>
      <c r="L27" s="15">
        <v>1</v>
      </c>
      <c r="M27" s="15">
        <v>3</v>
      </c>
      <c r="N27" s="34">
        <v>1</v>
      </c>
      <c r="O27" s="47">
        <v>0.64500000000000002</v>
      </c>
      <c r="P27" s="48">
        <v>1</v>
      </c>
      <c r="Q27" s="49">
        <v>4</v>
      </c>
      <c r="R27" s="96">
        <v>10</v>
      </c>
      <c r="S27" s="60">
        <v>1</v>
      </c>
      <c r="T27" s="61">
        <v>1</v>
      </c>
      <c r="U27" s="40">
        <v>0</v>
      </c>
      <c r="V27" s="60">
        <v>1</v>
      </c>
      <c r="W27" s="61">
        <v>3</v>
      </c>
      <c r="X27" s="15">
        <v>3</v>
      </c>
      <c r="Y27" s="15">
        <v>1</v>
      </c>
      <c r="Z27" s="15">
        <v>8</v>
      </c>
      <c r="AA27" s="34">
        <v>4</v>
      </c>
      <c r="AB27" s="47">
        <v>0</v>
      </c>
      <c r="AC27" s="48">
        <v>1</v>
      </c>
      <c r="AD27" s="49">
        <v>1</v>
      </c>
      <c r="AE27" s="96">
        <v>10</v>
      </c>
      <c r="AF27" s="60">
        <v>1</v>
      </c>
      <c r="AG27" s="61">
        <v>1</v>
      </c>
      <c r="AH27" s="40">
        <v>0</v>
      </c>
      <c r="AI27" s="60">
        <v>1</v>
      </c>
      <c r="AJ27" s="61">
        <v>1</v>
      </c>
      <c r="AK27" s="15">
        <v>3</v>
      </c>
      <c r="AL27" s="15">
        <v>1</v>
      </c>
      <c r="AM27" s="15">
        <v>3</v>
      </c>
      <c r="AN27" s="34">
        <v>1</v>
      </c>
      <c r="AO27" s="91">
        <v>0.76500000000000001</v>
      </c>
      <c r="AP27" s="48">
        <v>3</v>
      </c>
      <c r="AQ27" s="49">
        <v>4</v>
      </c>
      <c r="AR27" s="96">
        <v>10</v>
      </c>
      <c r="AS27" s="60">
        <v>1</v>
      </c>
      <c r="AT27" s="61">
        <v>1</v>
      </c>
      <c r="AU27" s="40">
        <v>0</v>
      </c>
      <c r="AV27" s="60">
        <v>6</v>
      </c>
      <c r="AW27" s="61">
        <v>18</v>
      </c>
      <c r="AX27" s="15">
        <v>10</v>
      </c>
      <c r="AY27" s="15">
        <v>3</v>
      </c>
      <c r="AZ27" s="15">
        <v>23</v>
      </c>
      <c r="BA27" s="34">
        <v>8</v>
      </c>
      <c r="BB27" s="307">
        <f t="shared" si="25"/>
        <v>1.41</v>
      </c>
      <c r="BC27" s="263">
        <f>RANK(BB27,BB23:BB29,0)</f>
        <v>3</v>
      </c>
      <c r="BD27" s="264">
        <f>RANK(BB27,(BB5:BB7,BB9:BB14,BB16:BB21,BB23:BB29),0)</f>
        <v>5</v>
      </c>
      <c r="BE27" s="316">
        <f t="shared" si="26"/>
        <v>40</v>
      </c>
      <c r="BF27" s="280">
        <f>RANK(BE27,BE23:BE29,0)</f>
        <v>1</v>
      </c>
      <c r="BG27" s="281">
        <f>RANK(BE27,(BE5:BE7,BE9:BE14,BE16:BE21,BE23:BE29),0)</f>
        <v>1</v>
      </c>
      <c r="BH27" s="249">
        <f t="shared" si="27"/>
        <v>0</v>
      </c>
      <c r="BI27" s="282">
        <f>RANK(BH27,BH23:BH29,0)</f>
        <v>6</v>
      </c>
      <c r="BJ27" s="283">
        <f>RANK(BH27,(BH5:BH7,BH9:BH14,BH16:BH21,BH23:BH29),0)</f>
        <v>18</v>
      </c>
      <c r="BK27" s="267">
        <f t="shared" si="28"/>
        <v>10</v>
      </c>
      <c r="BL27" s="267">
        <f>RANK(BK27,BK23:BK29,1)</f>
        <v>3</v>
      </c>
      <c r="BM27" s="267">
        <f t="shared" si="29"/>
        <v>24</v>
      </c>
      <c r="BN27" s="268">
        <f>RANK(BM27,(BM5,BM6,BM7,BM9,BM10,BM11,BM18,BM19,BM12,BM20,BM13,BM23,BM24,BM16,BM25,BM17,BM26,BM27,BM21,BM28,BM29,BM14),1)</f>
        <v>8</v>
      </c>
      <c r="BO27" s="14">
        <f t="shared" si="30"/>
        <v>0.56399999999999995</v>
      </c>
      <c r="BP27" s="15">
        <f>RANK(BO27,BO23:BO29,0)</f>
        <v>3</v>
      </c>
      <c r="BQ27" s="7">
        <f t="shared" si="33"/>
        <v>12</v>
      </c>
      <c r="BR27" s="15">
        <f>RANK(BQ27,BQ23:BQ29,0)</f>
        <v>1</v>
      </c>
      <c r="BS27" s="25">
        <f t="shared" si="31"/>
        <v>0</v>
      </c>
      <c r="BT27" s="15">
        <f>RANK(BS27,BS23:BS29,0)</f>
        <v>6</v>
      </c>
      <c r="BU27" s="16">
        <f t="shared" si="32"/>
        <v>10</v>
      </c>
      <c r="BV27" s="17">
        <f>RANK(BU27,BU23:BU29,1)</f>
        <v>3</v>
      </c>
      <c r="BW27" s="125" t="s">
        <v>61</v>
      </c>
    </row>
    <row r="28" spans="1:75" ht="15" customHeight="1" x14ac:dyDescent="0.25">
      <c r="A28" s="130" t="s">
        <v>66</v>
      </c>
      <c r="B28" s="113">
        <v>0</v>
      </c>
      <c r="C28" s="67">
        <v>1</v>
      </c>
      <c r="D28" s="68">
        <v>1</v>
      </c>
      <c r="E28" s="94">
        <v>10</v>
      </c>
      <c r="F28" s="69">
        <v>1</v>
      </c>
      <c r="G28" s="70">
        <v>1</v>
      </c>
      <c r="H28" s="39">
        <v>0</v>
      </c>
      <c r="I28" s="69">
        <v>1</v>
      </c>
      <c r="J28" s="70">
        <v>1</v>
      </c>
      <c r="K28" s="4">
        <v>3</v>
      </c>
      <c r="L28" s="4">
        <v>1</v>
      </c>
      <c r="M28" s="4">
        <v>3</v>
      </c>
      <c r="N28" s="32">
        <v>1</v>
      </c>
      <c r="O28" s="50">
        <v>0.64</v>
      </c>
      <c r="P28" s="67">
        <v>2</v>
      </c>
      <c r="Q28" s="68">
        <v>5</v>
      </c>
      <c r="R28" s="94">
        <v>10</v>
      </c>
      <c r="S28" s="69">
        <v>1</v>
      </c>
      <c r="T28" s="70">
        <v>1</v>
      </c>
      <c r="U28" s="39">
        <v>0</v>
      </c>
      <c r="V28" s="69">
        <v>1</v>
      </c>
      <c r="W28" s="70">
        <v>3</v>
      </c>
      <c r="X28" s="4">
        <v>4</v>
      </c>
      <c r="Y28" s="4">
        <v>2</v>
      </c>
      <c r="Z28" s="4">
        <v>9</v>
      </c>
      <c r="AA28" s="32">
        <v>5</v>
      </c>
      <c r="AB28" s="50">
        <v>0</v>
      </c>
      <c r="AC28" s="67">
        <v>1</v>
      </c>
      <c r="AD28" s="68">
        <v>1</v>
      </c>
      <c r="AE28" s="94">
        <v>10</v>
      </c>
      <c r="AF28" s="69">
        <v>1</v>
      </c>
      <c r="AG28" s="70">
        <v>1</v>
      </c>
      <c r="AH28" s="39">
        <v>0</v>
      </c>
      <c r="AI28" s="69">
        <v>1</v>
      </c>
      <c r="AJ28" s="70">
        <v>1</v>
      </c>
      <c r="AK28" s="4">
        <v>3</v>
      </c>
      <c r="AL28" s="4">
        <v>1</v>
      </c>
      <c r="AM28" s="4">
        <v>3</v>
      </c>
      <c r="AN28" s="32">
        <v>1</v>
      </c>
      <c r="AO28" s="89">
        <v>0.53100000000000003</v>
      </c>
      <c r="AP28" s="67">
        <v>7</v>
      </c>
      <c r="AQ28" s="68">
        <v>20</v>
      </c>
      <c r="AR28" s="94">
        <v>7</v>
      </c>
      <c r="AS28" s="69">
        <v>7</v>
      </c>
      <c r="AT28" s="70">
        <v>20</v>
      </c>
      <c r="AU28" s="39">
        <v>-0.221</v>
      </c>
      <c r="AV28" s="69">
        <v>7</v>
      </c>
      <c r="AW28" s="70">
        <v>22</v>
      </c>
      <c r="AX28" s="4">
        <v>21</v>
      </c>
      <c r="AY28" s="4">
        <v>7</v>
      </c>
      <c r="AZ28" s="4">
        <v>62</v>
      </c>
      <c r="BA28" s="32">
        <v>22</v>
      </c>
      <c r="BB28" s="307">
        <f t="shared" si="25"/>
        <v>1.171</v>
      </c>
      <c r="BC28" s="294">
        <f>RANK(BB28,BB23:BB29,0)</f>
        <v>6</v>
      </c>
      <c r="BD28" s="295">
        <f>RANK(BB28,(BB5:BB7,BB9:BB14,BB16:BB21,BB23:BB29),0)</f>
        <v>18</v>
      </c>
      <c r="BE28" s="248">
        <f t="shared" si="26"/>
        <v>37</v>
      </c>
      <c r="BF28" s="296">
        <f>RANK(BE28,BE23:BE29,0)</f>
        <v>7</v>
      </c>
      <c r="BG28" s="297">
        <f>RANK(BE28,(BE5:BE7,BE9:BE14,BE16:BE21,BE23:BE29),0)</f>
        <v>20</v>
      </c>
      <c r="BH28" s="272">
        <f t="shared" si="27"/>
        <v>-0.221</v>
      </c>
      <c r="BI28" s="298">
        <f>RANK(BH28,BH23:BH29,0)</f>
        <v>7</v>
      </c>
      <c r="BJ28" s="299">
        <f>RANK(BH28,(BH5:BH7,BH9:BH14,BH16:BH21,BH23:BH29),0)</f>
        <v>22</v>
      </c>
      <c r="BK28" s="251">
        <f t="shared" si="28"/>
        <v>20</v>
      </c>
      <c r="BL28" s="251">
        <f>RANK(BK28,BK23:BK29,1)</f>
        <v>7</v>
      </c>
      <c r="BM28" s="251">
        <f t="shared" si="29"/>
        <v>60</v>
      </c>
      <c r="BN28" s="252">
        <f>RANK(BM28,(BM5,BM6,BM7,BM9,BM10,BM11,BM18,BM19,BM12,BM20,BM13,BM23,BM24,BM16,BM25,BM17,BM26,BM27,BM21,BM28,BM29,BM14),1)</f>
        <v>22</v>
      </c>
      <c r="BO28" s="3">
        <f t="shared" si="30"/>
        <v>0.46800000000000003</v>
      </c>
      <c r="BP28" s="4">
        <f>RANK(BO28,BO23:BO29,0)</f>
        <v>6</v>
      </c>
      <c r="BQ28" s="13">
        <f t="shared" si="33"/>
        <v>11.1</v>
      </c>
      <c r="BR28" s="4">
        <f>RANK(BQ28,BQ23:BQ29,0)</f>
        <v>7</v>
      </c>
      <c r="BS28" s="23">
        <f t="shared" si="31"/>
        <v>-6.6000000000000003E-2</v>
      </c>
      <c r="BT28" s="4">
        <f>RANK(BS28,BS23:BS29,0)</f>
        <v>7</v>
      </c>
      <c r="BU28" s="8">
        <f t="shared" si="32"/>
        <v>20</v>
      </c>
      <c r="BV28" s="6">
        <f>RANK(BU28,BU23:BU29,1)</f>
        <v>7</v>
      </c>
      <c r="BW28" s="130" t="s">
        <v>66</v>
      </c>
    </row>
    <row r="29" spans="1:75" ht="15" customHeight="1" thickBot="1" x14ac:dyDescent="0.3">
      <c r="A29" s="127" t="s">
        <v>63</v>
      </c>
      <c r="B29" s="113">
        <v>0</v>
      </c>
      <c r="C29" s="67">
        <v>1</v>
      </c>
      <c r="D29" s="68">
        <v>1</v>
      </c>
      <c r="E29" s="94">
        <v>10</v>
      </c>
      <c r="F29" s="69">
        <v>1</v>
      </c>
      <c r="G29" s="70">
        <v>1</v>
      </c>
      <c r="H29" s="39">
        <v>0</v>
      </c>
      <c r="I29" s="69">
        <v>1</v>
      </c>
      <c r="J29" s="70">
        <v>1</v>
      </c>
      <c r="K29" s="4">
        <v>3</v>
      </c>
      <c r="L29" s="4">
        <v>1</v>
      </c>
      <c r="M29" s="4">
        <v>3</v>
      </c>
      <c r="N29" s="32">
        <v>1</v>
      </c>
      <c r="O29" s="50">
        <v>0.63300000000000001</v>
      </c>
      <c r="P29" s="67">
        <v>5</v>
      </c>
      <c r="Q29" s="68">
        <v>13</v>
      </c>
      <c r="R29" s="94">
        <v>10</v>
      </c>
      <c r="S29" s="69">
        <v>1</v>
      </c>
      <c r="T29" s="70">
        <v>1</v>
      </c>
      <c r="U29" s="39">
        <v>0</v>
      </c>
      <c r="V29" s="69">
        <v>1</v>
      </c>
      <c r="W29" s="70">
        <v>3</v>
      </c>
      <c r="X29" s="4">
        <v>7</v>
      </c>
      <c r="Y29" s="4">
        <v>5</v>
      </c>
      <c r="Z29" s="4">
        <v>17</v>
      </c>
      <c r="AA29" s="32">
        <v>13</v>
      </c>
      <c r="AB29" s="50">
        <v>0</v>
      </c>
      <c r="AC29" s="67">
        <v>1</v>
      </c>
      <c r="AD29" s="68">
        <v>1</v>
      </c>
      <c r="AE29" s="94">
        <v>10</v>
      </c>
      <c r="AF29" s="69">
        <v>1</v>
      </c>
      <c r="AG29" s="70">
        <v>1</v>
      </c>
      <c r="AH29" s="39">
        <v>0</v>
      </c>
      <c r="AI29" s="69">
        <v>1</v>
      </c>
      <c r="AJ29" s="70">
        <v>1</v>
      </c>
      <c r="AK29" s="4">
        <v>3</v>
      </c>
      <c r="AL29" s="4">
        <v>1</v>
      </c>
      <c r="AM29" s="4">
        <v>3</v>
      </c>
      <c r="AN29" s="32">
        <v>1</v>
      </c>
      <c r="AO29" s="89">
        <v>0.90100000000000002</v>
      </c>
      <c r="AP29" s="67">
        <v>2</v>
      </c>
      <c r="AQ29" s="68">
        <v>2</v>
      </c>
      <c r="AR29" s="94">
        <v>10</v>
      </c>
      <c r="AS29" s="69">
        <v>1</v>
      </c>
      <c r="AT29" s="70">
        <v>1</v>
      </c>
      <c r="AU29" s="39">
        <v>2.198</v>
      </c>
      <c r="AV29" s="69">
        <v>1</v>
      </c>
      <c r="AW29" s="70">
        <v>4</v>
      </c>
      <c r="AX29" s="4">
        <v>4</v>
      </c>
      <c r="AY29" s="4">
        <v>1</v>
      </c>
      <c r="AZ29" s="4">
        <v>7</v>
      </c>
      <c r="BA29" s="32">
        <v>1</v>
      </c>
      <c r="BB29" s="307">
        <f t="shared" si="25"/>
        <v>1.534</v>
      </c>
      <c r="BC29" s="274">
        <f>RANK(BB29,BB23:BB29,0)</f>
        <v>2</v>
      </c>
      <c r="BD29" s="260">
        <f>RANK(BB29,(BB5:BB7,BB9:BB14,BB16:BB21,BB23:BB29),0)</f>
        <v>2</v>
      </c>
      <c r="BE29" s="248">
        <f t="shared" si="26"/>
        <v>40</v>
      </c>
      <c r="BF29" s="278">
        <f>RANK(BE29,BE23:BE29,0)</f>
        <v>1</v>
      </c>
      <c r="BG29" s="276">
        <f>RANK(BE29,(BE5:BE7,BE9:BE14,BE16:BE21,BE23:BE29),0)</f>
        <v>1</v>
      </c>
      <c r="BH29" s="275">
        <f t="shared" si="27"/>
        <v>2.198</v>
      </c>
      <c r="BI29" s="277">
        <f>RANK(BH29,BH23:BH29,0)</f>
        <v>1</v>
      </c>
      <c r="BJ29" s="279">
        <f>RANK(BH29,(BH5:BH7,BH9:BH14,BH16:BH21,BH23:BH29),0)</f>
        <v>4</v>
      </c>
      <c r="BK29" s="257">
        <f t="shared" si="28"/>
        <v>4</v>
      </c>
      <c r="BL29" s="257">
        <f>RANK(BK29,BK23:BK29,1)</f>
        <v>1</v>
      </c>
      <c r="BM29" s="257">
        <f t="shared" si="29"/>
        <v>7</v>
      </c>
      <c r="BN29" s="258">
        <f>RANK(BM29,(BM5,BM6,BM7,BM9,BM10,BM11,BM18,BM19,BM12,BM20,BM13,BM23,BM24,BM16,BM25,BM17,BM26,BM27,BM21,BM28,BM29,BM14),1)</f>
        <v>1</v>
      </c>
      <c r="BO29" s="3">
        <f t="shared" si="30"/>
        <v>0.61399999999999999</v>
      </c>
      <c r="BP29" s="4">
        <f>RANK(BO29,BO23:BO29,0)</f>
        <v>2</v>
      </c>
      <c r="BQ29" s="13">
        <f t="shared" si="33"/>
        <v>12</v>
      </c>
      <c r="BR29" s="4">
        <f>RANK(BQ29,BQ23:BQ29,0)</f>
        <v>1</v>
      </c>
      <c r="BS29" s="23">
        <f>BH29*3/10</f>
        <v>0.65900000000000003</v>
      </c>
      <c r="BT29" s="4">
        <f>RANK(BS29,BS23:BS29,0)</f>
        <v>1</v>
      </c>
      <c r="BU29" s="8">
        <f t="shared" si="32"/>
        <v>4</v>
      </c>
      <c r="BV29" s="6">
        <f>RANK(BU29,BU23:BU29,1)</f>
        <v>1</v>
      </c>
      <c r="BW29" s="127" t="s">
        <v>63</v>
      </c>
    </row>
    <row r="30" spans="1:75" ht="15" customHeight="1" thickBot="1" x14ac:dyDescent="0.3">
      <c r="A30" s="349" t="s">
        <v>1</v>
      </c>
      <c r="B30" s="377" t="s">
        <v>74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6"/>
      <c r="O30" s="377" t="s">
        <v>74</v>
      </c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6"/>
      <c r="AB30" s="377" t="s">
        <v>74</v>
      </c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6"/>
      <c r="AO30" s="377" t="s">
        <v>74</v>
      </c>
      <c r="AP30" s="375"/>
      <c r="AQ30" s="375"/>
      <c r="AR30" s="375"/>
      <c r="AS30" s="375"/>
      <c r="AT30" s="375"/>
      <c r="AU30" s="375"/>
      <c r="AV30" s="375"/>
      <c r="AW30" s="375"/>
      <c r="AX30" s="375"/>
      <c r="AY30" s="375"/>
      <c r="AZ30" s="375"/>
      <c r="BA30" s="376"/>
      <c r="BB30" s="377" t="s">
        <v>74</v>
      </c>
      <c r="BC30" s="375"/>
      <c r="BD30" s="375"/>
      <c r="BE30" s="375"/>
      <c r="BF30" s="375"/>
      <c r="BG30" s="375"/>
      <c r="BH30" s="375"/>
      <c r="BI30" s="375"/>
      <c r="BJ30" s="375"/>
      <c r="BK30" s="375"/>
      <c r="BL30" s="375"/>
      <c r="BM30" s="375"/>
      <c r="BN30" s="375"/>
      <c r="BO30" s="375"/>
      <c r="BP30" s="375"/>
      <c r="BQ30" s="375"/>
      <c r="BR30" s="375"/>
      <c r="BS30" s="375"/>
      <c r="BT30" s="375"/>
      <c r="BU30" s="375"/>
      <c r="BV30" s="376"/>
      <c r="BW30" s="230" t="s">
        <v>1</v>
      </c>
    </row>
  </sheetData>
  <mergeCells count="12">
    <mergeCell ref="BO2:BV2"/>
    <mergeCell ref="B30:N30"/>
    <mergeCell ref="O30:AA30"/>
    <mergeCell ref="AB30:AN30"/>
    <mergeCell ref="AO30:BA30"/>
    <mergeCell ref="BB30:BV30"/>
    <mergeCell ref="BB2:BN2"/>
    <mergeCell ref="A1:J1"/>
    <mergeCell ref="B2:N2"/>
    <mergeCell ref="O2:AA2"/>
    <mergeCell ref="AB2:AN2"/>
    <mergeCell ref="AO2:B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W30"/>
  <sheetViews>
    <sheetView topLeftCell="CO1" zoomScale="90" zoomScaleNormal="90" workbookViewId="0">
      <selection activeCell="CO3" sqref="A1:DW30"/>
    </sheetView>
  </sheetViews>
  <sheetFormatPr defaultRowHeight="15" x14ac:dyDescent="0.25"/>
  <cols>
    <col min="1" max="1" width="28.140625" customWidth="1"/>
    <col min="2" max="126" width="10.5703125" customWidth="1"/>
    <col min="127" max="127" width="28.140625" customWidth="1"/>
  </cols>
  <sheetData>
    <row r="1" spans="1:127" ht="33.75" customHeight="1" thickBot="1" x14ac:dyDescent="0.3">
      <c r="A1" s="374" t="s">
        <v>105</v>
      </c>
      <c r="B1" s="374"/>
      <c r="C1" s="374"/>
      <c r="D1" s="374"/>
      <c r="E1" s="374"/>
      <c r="F1" s="374"/>
      <c r="G1" s="374"/>
      <c r="H1" s="374"/>
      <c r="I1" s="374"/>
      <c r="J1" s="374"/>
      <c r="K1" s="118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</row>
    <row r="2" spans="1:127" ht="40.5" customHeight="1" thickBot="1" x14ac:dyDescent="0.3">
      <c r="A2" s="120" t="s">
        <v>89</v>
      </c>
      <c r="B2" s="371" t="s">
        <v>30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3"/>
      <c r="O2" s="371" t="s">
        <v>31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3"/>
      <c r="AB2" s="371" t="s">
        <v>32</v>
      </c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3"/>
      <c r="AO2" s="371" t="s">
        <v>33</v>
      </c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3"/>
      <c r="BB2" s="371" t="s">
        <v>34</v>
      </c>
      <c r="BC2" s="372"/>
      <c r="BD2" s="372"/>
      <c r="BE2" s="372"/>
      <c r="BF2" s="372"/>
      <c r="BG2" s="372"/>
      <c r="BH2" s="372"/>
      <c r="BI2" s="372"/>
      <c r="BJ2" s="372"/>
      <c r="BK2" s="372"/>
      <c r="BL2" s="372"/>
      <c r="BM2" s="372"/>
      <c r="BN2" s="373"/>
      <c r="BO2" s="371" t="s">
        <v>35</v>
      </c>
      <c r="BP2" s="372"/>
      <c r="BQ2" s="372"/>
      <c r="BR2" s="372"/>
      <c r="BS2" s="372"/>
      <c r="BT2" s="372"/>
      <c r="BU2" s="372"/>
      <c r="BV2" s="372"/>
      <c r="BW2" s="372"/>
      <c r="BX2" s="372"/>
      <c r="BY2" s="372"/>
      <c r="BZ2" s="372"/>
      <c r="CA2" s="373"/>
      <c r="CB2" s="371" t="s">
        <v>69</v>
      </c>
      <c r="CC2" s="372"/>
      <c r="CD2" s="372"/>
      <c r="CE2" s="372"/>
      <c r="CF2" s="372"/>
      <c r="CG2" s="372"/>
      <c r="CH2" s="372"/>
      <c r="CI2" s="372"/>
      <c r="CJ2" s="372"/>
      <c r="CK2" s="372"/>
      <c r="CL2" s="372"/>
      <c r="CM2" s="372"/>
      <c r="CN2" s="373"/>
      <c r="CO2" s="371" t="s">
        <v>36</v>
      </c>
      <c r="CP2" s="372"/>
      <c r="CQ2" s="372"/>
      <c r="CR2" s="372"/>
      <c r="CS2" s="372"/>
      <c r="CT2" s="372"/>
      <c r="CU2" s="372"/>
      <c r="CV2" s="372"/>
      <c r="CW2" s="372"/>
      <c r="CX2" s="372"/>
      <c r="CY2" s="372"/>
      <c r="CZ2" s="372"/>
      <c r="DA2" s="373"/>
      <c r="DB2" s="371" t="s">
        <v>128</v>
      </c>
      <c r="DC2" s="372"/>
      <c r="DD2" s="372"/>
      <c r="DE2" s="372"/>
      <c r="DF2" s="372"/>
      <c r="DG2" s="372"/>
      <c r="DH2" s="372"/>
      <c r="DI2" s="372"/>
      <c r="DJ2" s="372"/>
      <c r="DK2" s="372"/>
      <c r="DL2" s="372"/>
      <c r="DM2" s="372"/>
      <c r="DN2" s="373"/>
      <c r="DO2" s="371" t="s">
        <v>145</v>
      </c>
      <c r="DP2" s="372"/>
      <c r="DQ2" s="372"/>
      <c r="DR2" s="372"/>
      <c r="DS2" s="372"/>
      <c r="DT2" s="372"/>
      <c r="DU2" s="372"/>
      <c r="DV2" s="373"/>
      <c r="DW2" s="120" t="s">
        <v>89</v>
      </c>
    </row>
    <row r="3" spans="1:127" ht="124.5" thickBot="1" x14ac:dyDescent="0.3">
      <c r="A3" s="1" t="s">
        <v>71</v>
      </c>
      <c r="B3" s="344" t="s">
        <v>115</v>
      </c>
      <c r="C3" s="345" t="s">
        <v>116</v>
      </c>
      <c r="D3" s="345" t="s">
        <v>117</v>
      </c>
      <c r="E3" s="345" t="s">
        <v>138</v>
      </c>
      <c r="F3" s="345" t="s">
        <v>116</v>
      </c>
      <c r="G3" s="345" t="s">
        <v>117</v>
      </c>
      <c r="H3" s="345" t="s">
        <v>139</v>
      </c>
      <c r="I3" s="345" t="s">
        <v>116</v>
      </c>
      <c r="J3" s="345" t="s">
        <v>117</v>
      </c>
      <c r="K3" s="346" t="s">
        <v>118</v>
      </c>
      <c r="L3" s="347" t="s">
        <v>119</v>
      </c>
      <c r="M3" s="346" t="s">
        <v>120</v>
      </c>
      <c r="N3" s="348" t="s">
        <v>121</v>
      </c>
      <c r="O3" s="344" t="s">
        <v>115</v>
      </c>
      <c r="P3" s="345" t="s">
        <v>116</v>
      </c>
      <c r="Q3" s="345" t="s">
        <v>117</v>
      </c>
      <c r="R3" s="345" t="s">
        <v>138</v>
      </c>
      <c r="S3" s="345" t="s">
        <v>116</v>
      </c>
      <c r="T3" s="345" t="s">
        <v>117</v>
      </c>
      <c r="U3" s="345" t="s">
        <v>139</v>
      </c>
      <c r="V3" s="345" t="s">
        <v>116</v>
      </c>
      <c r="W3" s="345" t="s">
        <v>117</v>
      </c>
      <c r="X3" s="346" t="s">
        <v>118</v>
      </c>
      <c r="Y3" s="347" t="s">
        <v>119</v>
      </c>
      <c r="Z3" s="346" t="s">
        <v>120</v>
      </c>
      <c r="AA3" s="348" t="s">
        <v>121</v>
      </c>
      <c r="AB3" s="344" t="s">
        <v>115</v>
      </c>
      <c r="AC3" s="345" t="s">
        <v>116</v>
      </c>
      <c r="AD3" s="345" t="s">
        <v>117</v>
      </c>
      <c r="AE3" s="345" t="s">
        <v>138</v>
      </c>
      <c r="AF3" s="345" t="s">
        <v>116</v>
      </c>
      <c r="AG3" s="345" t="s">
        <v>117</v>
      </c>
      <c r="AH3" s="345" t="s">
        <v>139</v>
      </c>
      <c r="AI3" s="345" t="s">
        <v>116</v>
      </c>
      <c r="AJ3" s="345" t="s">
        <v>117</v>
      </c>
      <c r="AK3" s="346" t="s">
        <v>118</v>
      </c>
      <c r="AL3" s="347" t="s">
        <v>119</v>
      </c>
      <c r="AM3" s="346" t="s">
        <v>120</v>
      </c>
      <c r="AN3" s="348" t="s">
        <v>121</v>
      </c>
      <c r="AO3" s="344" t="s">
        <v>115</v>
      </c>
      <c r="AP3" s="345" t="s">
        <v>116</v>
      </c>
      <c r="AQ3" s="345" t="s">
        <v>117</v>
      </c>
      <c r="AR3" s="345" t="s">
        <v>138</v>
      </c>
      <c r="AS3" s="345" t="s">
        <v>116</v>
      </c>
      <c r="AT3" s="345" t="s">
        <v>117</v>
      </c>
      <c r="AU3" s="345" t="s">
        <v>139</v>
      </c>
      <c r="AV3" s="345" t="s">
        <v>116</v>
      </c>
      <c r="AW3" s="345" t="s">
        <v>117</v>
      </c>
      <c r="AX3" s="346" t="s">
        <v>118</v>
      </c>
      <c r="AY3" s="347" t="s">
        <v>119</v>
      </c>
      <c r="AZ3" s="346" t="s">
        <v>120</v>
      </c>
      <c r="BA3" s="348" t="s">
        <v>121</v>
      </c>
      <c r="BB3" s="344" t="s">
        <v>115</v>
      </c>
      <c r="BC3" s="345" t="s">
        <v>116</v>
      </c>
      <c r="BD3" s="345" t="s">
        <v>117</v>
      </c>
      <c r="BE3" s="345" t="s">
        <v>138</v>
      </c>
      <c r="BF3" s="345" t="s">
        <v>116</v>
      </c>
      <c r="BG3" s="345" t="s">
        <v>117</v>
      </c>
      <c r="BH3" s="345" t="s">
        <v>139</v>
      </c>
      <c r="BI3" s="345" t="s">
        <v>116</v>
      </c>
      <c r="BJ3" s="345" t="s">
        <v>117</v>
      </c>
      <c r="BK3" s="346" t="s">
        <v>118</v>
      </c>
      <c r="BL3" s="347" t="s">
        <v>119</v>
      </c>
      <c r="BM3" s="346" t="s">
        <v>120</v>
      </c>
      <c r="BN3" s="348" t="s">
        <v>121</v>
      </c>
      <c r="BO3" s="344" t="s">
        <v>115</v>
      </c>
      <c r="BP3" s="345" t="s">
        <v>116</v>
      </c>
      <c r="BQ3" s="345" t="s">
        <v>117</v>
      </c>
      <c r="BR3" s="345" t="s">
        <v>138</v>
      </c>
      <c r="BS3" s="345" t="s">
        <v>116</v>
      </c>
      <c r="BT3" s="345" t="s">
        <v>117</v>
      </c>
      <c r="BU3" s="345" t="s">
        <v>139</v>
      </c>
      <c r="BV3" s="345" t="s">
        <v>116</v>
      </c>
      <c r="BW3" s="345" t="s">
        <v>117</v>
      </c>
      <c r="BX3" s="346" t="s">
        <v>118</v>
      </c>
      <c r="BY3" s="347" t="s">
        <v>119</v>
      </c>
      <c r="BZ3" s="346" t="s">
        <v>120</v>
      </c>
      <c r="CA3" s="348" t="s">
        <v>121</v>
      </c>
      <c r="CB3" s="344" t="s">
        <v>115</v>
      </c>
      <c r="CC3" s="345" t="s">
        <v>116</v>
      </c>
      <c r="CD3" s="345" t="s">
        <v>117</v>
      </c>
      <c r="CE3" s="345" t="s">
        <v>138</v>
      </c>
      <c r="CF3" s="345" t="s">
        <v>116</v>
      </c>
      <c r="CG3" s="345" t="s">
        <v>117</v>
      </c>
      <c r="CH3" s="345" t="s">
        <v>139</v>
      </c>
      <c r="CI3" s="345" t="s">
        <v>116</v>
      </c>
      <c r="CJ3" s="345" t="s">
        <v>117</v>
      </c>
      <c r="CK3" s="346" t="s">
        <v>118</v>
      </c>
      <c r="CL3" s="347" t="s">
        <v>119</v>
      </c>
      <c r="CM3" s="346" t="s">
        <v>120</v>
      </c>
      <c r="CN3" s="348" t="s">
        <v>121</v>
      </c>
      <c r="CO3" s="344" t="s">
        <v>115</v>
      </c>
      <c r="CP3" s="345" t="s">
        <v>116</v>
      </c>
      <c r="CQ3" s="345" t="s">
        <v>117</v>
      </c>
      <c r="CR3" s="345" t="s">
        <v>138</v>
      </c>
      <c r="CS3" s="345" t="s">
        <v>116</v>
      </c>
      <c r="CT3" s="345" t="s">
        <v>117</v>
      </c>
      <c r="CU3" s="345" t="s">
        <v>139</v>
      </c>
      <c r="CV3" s="345" t="s">
        <v>116</v>
      </c>
      <c r="CW3" s="345" t="s">
        <v>117</v>
      </c>
      <c r="CX3" s="346" t="s">
        <v>118</v>
      </c>
      <c r="CY3" s="347" t="s">
        <v>119</v>
      </c>
      <c r="CZ3" s="346" t="s">
        <v>120</v>
      </c>
      <c r="DA3" s="348" t="s">
        <v>121</v>
      </c>
      <c r="DB3" s="339" t="s">
        <v>113</v>
      </c>
      <c r="DC3" s="345" t="s">
        <v>116</v>
      </c>
      <c r="DD3" s="345" t="s">
        <v>117</v>
      </c>
      <c r="DE3" s="341" t="s">
        <v>140</v>
      </c>
      <c r="DF3" s="345" t="s">
        <v>116</v>
      </c>
      <c r="DG3" s="345" t="s">
        <v>117</v>
      </c>
      <c r="DH3" s="341" t="s">
        <v>141</v>
      </c>
      <c r="DI3" s="345" t="s">
        <v>116</v>
      </c>
      <c r="DJ3" s="345" t="s">
        <v>117</v>
      </c>
      <c r="DK3" s="346" t="s">
        <v>118</v>
      </c>
      <c r="DL3" s="347" t="s">
        <v>129</v>
      </c>
      <c r="DM3" s="346" t="s">
        <v>120</v>
      </c>
      <c r="DN3" s="348" t="s">
        <v>130</v>
      </c>
      <c r="DO3" s="339" t="s">
        <v>113</v>
      </c>
      <c r="DP3" s="340" t="s">
        <v>99</v>
      </c>
      <c r="DQ3" s="341" t="s">
        <v>140</v>
      </c>
      <c r="DR3" s="340" t="s">
        <v>110</v>
      </c>
      <c r="DS3" s="341" t="s">
        <v>141</v>
      </c>
      <c r="DT3" s="340" t="s">
        <v>111</v>
      </c>
      <c r="DU3" s="340" t="s">
        <v>109</v>
      </c>
      <c r="DV3" s="342" t="s">
        <v>112</v>
      </c>
      <c r="DW3" s="2" t="s">
        <v>71</v>
      </c>
    </row>
    <row r="4" spans="1:127" ht="15" customHeight="1" thickBot="1" x14ac:dyDescent="0.3">
      <c r="A4" s="229" t="s">
        <v>46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  <c r="O4" s="222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222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4"/>
      <c r="AO4" s="222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4"/>
      <c r="BB4" s="222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4"/>
      <c r="BO4" s="222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4"/>
      <c r="CB4" s="222"/>
      <c r="CC4" s="223"/>
      <c r="CD4" s="223"/>
      <c r="CE4" s="223"/>
      <c r="CF4" s="223"/>
      <c r="CG4" s="223"/>
      <c r="CH4" s="223"/>
      <c r="CI4" s="223"/>
      <c r="CJ4" s="223"/>
      <c r="CK4" s="223"/>
      <c r="CL4" s="223"/>
      <c r="CM4" s="223"/>
      <c r="CN4" s="224"/>
      <c r="CO4" s="222"/>
      <c r="CP4" s="223"/>
      <c r="CQ4" s="223"/>
      <c r="CR4" s="223"/>
      <c r="CS4" s="223"/>
      <c r="CT4" s="223"/>
      <c r="CU4" s="223"/>
      <c r="CV4" s="223"/>
      <c r="CW4" s="223"/>
      <c r="CX4" s="223"/>
      <c r="CY4" s="223"/>
      <c r="CZ4" s="223"/>
      <c r="DA4" s="224"/>
      <c r="DB4" s="222"/>
      <c r="DC4" s="223"/>
      <c r="DD4" s="223"/>
      <c r="DE4" s="223"/>
      <c r="DF4" s="223"/>
      <c r="DG4" s="223"/>
      <c r="DH4" s="223"/>
      <c r="DI4" s="223"/>
      <c r="DJ4" s="223"/>
      <c r="DK4" s="223"/>
      <c r="DL4" s="223"/>
      <c r="DM4" s="223"/>
      <c r="DN4" s="223"/>
      <c r="DO4" s="225" t="s">
        <v>64</v>
      </c>
      <c r="DP4" s="226"/>
      <c r="DQ4" s="227" t="s">
        <v>65</v>
      </c>
      <c r="DR4" s="226"/>
      <c r="DS4" s="227" t="s">
        <v>65</v>
      </c>
      <c r="DT4" s="226"/>
      <c r="DU4" s="228"/>
      <c r="DV4" s="228"/>
      <c r="DW4" s="229" t="s">
        <v>46</v>
      </c>
    </row>
    <row r="5" spans="1:127" ht="15" customHeight="1" x14ac:dyDescent="0.25">
      <c r="A5" s="122" t="s">
        <v>47</v>
      </c>
      <c r="B5" s="108">
        <v>0.55500000000000005</v>
      </c>
      <c r="C5" s="4">
        <v>3</v>
      </c>
      <c r="D5" s="4">
        <v>14</v>
      </c>
      <c r="E5" s="94">
        <v>3</v>
      </c>
      <c r="F5" s="4">
        <v>2</v>
      </c>
      <c r="G5" s="4">
        <v>20</v>
      </c>
      <c r="H5" s="39">
        <v>0.73599999999999999</v>
      </c>
      <c r="I5" s="4">
        <v>2</v>
      </c>
      <c r="J5" s="4">
        <v>6</v>
      </c>
      <c r="K5" s="4">
        <v>7</v>
      </c>
      <c r="L5" s="4">
        <v>3</v>
      </c>
      <c r="M5" s="4">
        <v>40</v>
      </c>
      <c r="N5" s="32">
        <v>20</v>
      </c>
      <c r="O5" s="39">
        <v>-1.147</v>
      </c>
      <c r="P5" s="4">
        <v>3</v>
      </c>
      <c r="Q5" s="4">
        <v>22</v>
      </c>
      <c r="R5" s="94">
        <v>9</v>
      </c>
      <c r="S5" s="4">
        <v>3</v>
      </c>
      <c r="T5" s="4">
        <v>22</v>
      </c>
      <c r="U5" s="39">
        <v>0.122</v>
      </c>
      <c r="V5" s="4">
        <v>1</v>
      </c>
      <c r="W5" s="4">
        <v>1</v>
      </c>
      <c r="X5" s="4">
        <v>7</v>
      </c>
      <c r="Y5" s="4">
        <v>3</v>
      </c>
      <c r="Z5" s="4">
        <v>45</v>
      </c>
      <c r="AA5" s="32">
        <v>22</v>
      </c>
      <c r="AB5" s="39">
        <v>0</v>
      </c>
      <c r="AC5" s="4">
        <v>1</v>
      </c>
      <c r="AD5" s="4">
        <v>1</v>
      </c>
      <c r="AE5" s="94">
        <v>10</v>
      </c>
      <c r="AF5" s="4">
        <v>1</v>
      </c>
      <c r="AG5" s="4">
        <v>1</v>
      </c>
      <c r="AH5" s="39">
        <v>0</v>
      </c>
      <c r="AI5" s="4">
        <v>1</v>
      </c>
      <c r="AJ5" s="4">
        <v>1</v>
      </c>
      <c r="AK5" s="4">
        <v>3</v>
      </c>
      <c r="AL5" s="4">
        <v>1</v>
      </c>
      <c r="AM5" s="4">
        <v>3</v>
      </c>
      <c r="AN5" s="32">
        <v>1</v>
      </c>
      <c r="AO5" s="39">
        <v>0</v>
      </c>
      <c r="AP5" s="4">
        <v>1</v>
      </c>
      <c r="AQ5" s="4">
        <v>1</v>
      </c>
      <c r="AR5" s="94">
        <v>10</v>
      </c>
      <c r="AS5" s="4">
        <v>1</v>
      </c>
      <c r="AT5" s="4">
        <v>1</v>
      </c>
      <c r="AU5" s="39">
        <v>0</v>
      </c>
      <c r="AV5" s="4">
        <v>1</v>
      </c>
      <c r="AW5" s="4">
        <v>1</v>
      </c>
      <c r="AX5" s="4">
        <v>3</v>
      </c>
      <c r="AY5" s="4">
        <v>1</v>
      </c>
      <c r="AZ5" s="4">
        <v>3</v>
      </c>
      <c r="BA5" s="32">
        <v>1</v>
      </c>
      <c r="BB5" s="39">
        <v>-0.73699999999999999</v>
      </c>
      <c r="BC5" s="4">
        <v>3</v>
      </c>
      <c r="BD5" s="4">
        <v>22</v>
      </c>
      <c r="BE5" s="94">
        <v>2</v>
      </c>
      <c r="BF5" s="4">
        <v>3</v>
      </c>
      <c r="BG5" s="4">
        <v>21</v>
      </c>
      <c r="BH5" s="39">
        <v>-0.22800000000000001</v>
      </c>
      <c r="BI5" s="4">
        <v>3</v>
      </c>
      <c r="BJ5" s="4">
        <v>22</v>
      </c>
      <c r="BK5" s="4">
        <v>9</v>
      </c>
      <c r="BL5" s="4">
        <v>3</v>
      </c>
      <c r="BM5" s="4">
        <v>65</v>
      </c>
      <c r="BN5" s="32">
        <v>22</v>
      </c>
      <c r="BO5" s="39">
        <v>0</v>
      </c>
      <c r="BP5" s="4">
        <v>1</v>
      </c>
      <c r="BQ5" s="4">
        <v>1</v>
      </c>
      <c r="BR5" s="94">
        <v>10</v>
      </c>
      <c r="BS5" s="4">
        <v>1</v>
      </c>
      <c r="BT5" s="4">
        <v>1</v>
      </c>
      <c r="BU5" s="39">
        <v>0</v>
      </c>
      <c r="BV5" s="4">
        <v>1</v>
      </c>
      <c r="BW5" s="4">
        <v>1</v>
      </c>
      <c r="BX5" s="4">
        <v>3</v>
      </c>
      <c r="BY5" s="4">
        <v>1</v>
      </c>
      <c r="BZ5" s="4">
        <v>3</v>
      </c>
      <c r="CA5" s="32">
        <v>1</v>
      </c>
      <c r="CB5" s="39">
        <v>0.64200000000000002</v>
      </c>
      <c r="CC5" s="4">
        <v>2</v>
      </c>
      <c r="CD5" s="4">
        <v>7</v>
      </c>
      <c r="CE5" s="94">
        <v>10</v>
      </c>
      <c r="CF5" s="4">
        <v>1</v>
      </c>
      <c r="CG5" s="4">
        <v>1</v>
      </c>
      <c r="CH5" s="39">
        <v>-1E-3</v>
      </c>
      <c r="CI5" s="4">
        <v>3</v>
      </c>
      <c r="CJ5" s="4">
        <v>16</v>
      </c>
      <c r="CK5" s="4">
        <v>6</v>
      </c>
      <c r="CL5" s="4">
        <v>2</v>
      </c>
      <c r="CM5" s="4">
        <v>24</v>
      </c>
      <c r="CN5" s="32">
        <v>13</v>
      </c>
      <c r="CO5" s="39">
        <v>0.72</v>
      </c>
      <c r="CP5" s="4">
        <v>1</v>
      </c>
      <c r="CQ5" s="4">
        <v>2</v>
      </c>
      <c r="CR5" s="94">
        <v>10</v>
      </c>
      <c r="CS5" s="4">
        <v>1</v>
      </c>
      <c r="CT5" s="4">
        <v>1</v>
      </c>
      <c r="CU5" s="39">
        <v>-0.78800000000000003</v>
      </c>
      <c r="CV5" s="4">
        <v>2</v>
      </c>
      <c r="CW5" s="4">
        <v>16</v>
      </c>
      <c r="CX5" s="4">
        <v>4</v>
      </c>
      <c r="CY5" s="4">
        <v>1</v>
      </c>
      <c r="CZ5" s="4">
        <v>19</v>
      </c>
      <c r="DA5" s="32">
        <v>7</v>
      </c>
      <c r="DB5" s="307">
        <f>SUM(B5,O5,AB5,AO5,BB5,BO5,CB5,CO5)</f>
        <v>3.3000000000000002E-2</v>
      </c>
      <c r="DC5" s="247">
        <f>RANK(DB5,DB5:DB7,0)</f>
        <v>3</v>
      </c>
      <c r="DD5" s="247">
        <f>RANK(DB5,(DB5:DB7,DB9:DB14,DB16:DB21,DB23:DB29),0)</f>
        <v>22</v>
      </c>
      <c r="DE5" s="248">
        <f>SUM(E5,R5,AE5,AR5,BE5,BR5,CE5,CR5)</f>
        <v>64</v>
      </c>
      <c r="DF5" s="248">
        <f>RANK(DE5,DE5:DE7,0)</f>
        <v>3</v>
      </c>
      <c r="DG5" s="248">
        <f>RANK(DE5,(DE5:DE7,DE9:DE14,DE16:DE21,DE23:DE29),0)</f>
        <v>22</v>
      </c>
      <c r="DH5" s="249">
        <f>SUM(H5,U5,AH5,AU5,BH5,BU5,CH5,CU5)</f>
        <v>-0.159</v>
      </c>
      <c r="DI5" s="250">
        <f>RANK(DH5,DH5:DH7,0)</f>
        <v>2</v>
      </c>
      <c r="DJ5" s="250">
        <f>RANK(DH5,(DH5:DH7,DH9:DH14,DH16:DH21,DH23:DH29),0)</f>
        <v>15</v>
      </c>
      <c r="DK5" s="251">
        <f>SUM(DC5,DF5,DI5)</f>
        <v>8</v>
      </c>
      <c r="DL5" s="251">
        <f>RANK(DK5,DK5:DK7,1)</f>
        <v>3</v>
      </c>
      <c r="DM5" s="251">
        <f>SUM(DD5,DG5,DJ5)</f>
        <v>59</v>
      </c>
      <c r="DN5" s="252">
        <f>RANK(DM5,(DM5,DM6,DM7,DM9,DM10,DM11,DM18,DM19,DM12,DM20,DM13,DM23,DM24,DM16,DM25,DM17,DM26,DM27,DM21,DM28,DM29,DM14),1)</f>
        <v>22</v>
      </c>
      <c r="DO5" s="3">
        <f>DB5*4/10</f>
        <v>1.2999999999999999E-2</v>
      </c>
      <c r="DP5" s="4">
        <f>RANK(DO5,DO5:DO7,0)</f>
        <v>3</v>
      </c>
      <c r="DQ5" s="13">
        <f>DE5*3/10</f>
        <v>19.2</v>
      </c>
      <c r="DR5" s="4">
        <f>RANK(DQ5,DQ5:DQ7,0)</f>
        <v>3</v>
      </c>
      <c r="DS5" s="24">
        <f>DH5*3/10</f>
        <v>-4.8000000000000001E-2</v>
      </c>
      <c r="DT5" s="4">
        <f>RANK(DS5,DS5:DS7,0)</f>
        <v>2</v>
      </c>
      <c r="DU5" s="4">
        <f>SUM(DP5,DR5,DT5)</f>
        <v>8</v>
      </c>
      <c r="DV5" s="6">
        <f>RANK(DU5,DU5:DU7,1)</f>
        <v>3</v>
      </c>
      <c r="DW5" s="122" t="s">
        <v>47</v>
      </c>
    </row>
    <row r="6" spans="1:127" ht="15" customHeight="1" x14ac:dyDescent="0.25">
      <c r="A6" s="123" t="s">
        <v>48</v>
      </c>
      <c r="B6" s="109">
        <v>0.60299999999999998</v>
      </c>
      <c r="C6" s="4">
        <v>2</v>
      </c>
      <c r="D6" s="4">
        <v>7</v>
      </c>
      <c r="E6" s="94">
        <v>5</v>
      </c>
      <c r="F6" s="4">
        <v>1</v>
      </c>
      <c r="G6" s="4">
        <v>4</v>
      </c>
      <c r="H6" s="40">
        <v>1.0309999999999999</v>
      </c>
      <c r="I6" s="4">
        <v>1</v>
      </c>
      <c r="J6" s="4">
        <v>4</v>
      </c>
      <c r="K6" s="4">
        <v>4</v>
      </c>
      <c r="L6" s="4">
        <v>1</v>
      </c>
      <c r="M6" s="4">
        <v>15</v>
      </c>
      <c r="N6" s="32">
        <v>1</v>
      </c>
      <c r="O6" s="40">
        <v>0</v>
      </c>
      <c r="P6" s="4">
        <v>1</v>
      </c>
      <c r="Q6" s="4">
        <v>1</v>
      </c>
      <c r="R6" s="94">
        <v>10</v>
      </c>
      <c r="S6" s="4">
        <v>1</v>
      </c>
      <c r="T6" s="4">
        <v>1</v>
      </c>
      <c r="U6" s="40">
        <v>0</v>
      </c>
      <c r="V6" s="4">
        <v>2</v>
      </c>
      <c r="W6" s="4">
        <v>2</v>
      </c>
      <c r="X6" s="4">
        <v>4</v>
      </c>
      <c r="Y6" s="4">
        <v>1</v>
      </c>
      <c r="Z6" s="4">
        <v>4</v>
      </c>
      <c r="AA6" s="32">
        <v>1</v>
      </c>
      <c r="AB6" s="40">
        <v>0</v>
      </c>
      <c r="AC6" s="4">
        <v>1</v>
      </c>
      <c r="AD6" s="4">
        <v>1</v>
      </c>
      <c r="AE6" s="94">
        <v>10</v>
      </c>
      <c r="AF6" s="4">
        <v>1</v>
      </c>
      <c r="AG6" s="4">
        <v>1</v>
      </c>
      <c r="AH6" s="40">
        <v>0</v>
      </c>
      <c r="AI6" s="4">
        <v>1</v>
      </c>
      <c r="AJ6" s="4">
        <v>1</v>
      </c>
      <c r="AK6" s="4">
        <v>3</v>
      </c>
      <c r="AL6" s="4">
        <v>1</v>
      </c>
      <c r="AM6" s="4">
        <v>3</v>
      </c>
      <c r="AN6" s="32">
        <v>1</v>
      </c>
      <c r="AO6" s="40">
        <v>0</v>
      </c>
      <c r="AP6" s="4">
        <v>1</v>
      </c>
      <c r="AQ6" s="4">
        <v>1</v>
      </c>
      <c r="AR6" s="94">
        <v>10</v>
      </c>
      <c r="AS6" s="4">
        <v>1</v>
      </c>
      <c r="AT6" s="4">
        <v>1</v>
      </c>
      <c r="AU6" s="40">
        <v>0</v>
      </c>
      <c r="AV6" s="4">
        <v>1</v>
      </c>
      <c r="AW6" s="4">
        <v>1</v>
      </c>
      <c r="AX6" s="4">
        <v>3</v>
      </c>
      <c r="AY6" s="4">
        <v>1</v>
      </c>
      <c r="AZ6" s="4">
        <v>3</v>
      </c>
      <c r="BA6" s="32">
        <v>1</v>
      </c>
      <c r="BB6" s="40">
        <v>-0.67400000000000004</v>
      </c>
      <c r="BC6" s="4">
        <v>2</v>
      </c>
      <c r="BD6" s="4">
        <v>21</v>
      </c>
      <c r="BE6" s="94">
        <v>6</v>
      </c>
      <c r="BF6" s="4">
        <v>2</v>
      </c>
      <c r="BG6" s="4">
        <v>13</v>
      </c>
      <c r="BH6" s="40">
        <v>0.08</v>
      </c>
      <c r="BI6" s="4">
        <v>1</v>
      </c>
      <c r="BJ6" s="4">
        <v>5</v>
      </c>
      <c r="BK6" s="4">
        <v>5</v>
      </c>
      <c r="BL6" s="4">
        <v>2</v>
      </c>
      <c r="BM6" s="4">
        <v>39</v>
      </c>
      <c r="BN6" s="32">
        <v>15</v>
      </c>
      <c r="BO6" s="40">
        <v>0</v>
      </c>
      <c r="BP6" s="4">
        <v>1</v>
      </c>
      <c r="BQ6" s="4">
        <v>1</v>
      </c>
      <c r="BR6" s="94">
        <v>10</v>
      </c>
      <c r="BS6" s="4">
        <v>1</v>
      </c>
      <c r="BT6" s="4">
        <v>1</v>
      </c>
      <c r="BU6" s="40">
        <v>0</v>
      </c>
      <c r="BV6" s="4">
        <v>1</v>
      </c>
      <c r="BW6" s="4">
        <v>1</v>
      </c>
      <c r="BX6" s="4">
        <v>3</v>
      </c>
      <c r="BY6" s="4">
        <v>1</v>
      </c>
      <c r="BZ6" s="4">
        <v>3</v>
      </c>
      <c r="CA6" s="32">
        <v>1</v>
      </c>
      <c r="CB6" s="40">
        <v>0.63200000000000001</v>
      </c>
      <c r="CC6" s="4">
        <v>3</v>
      </c>
      <c r="CD6" s="4">
        <v>19</v>
      </c>
      <c r="CE6" s="94">
        <v>10</v>
      </c>
      <c r="CF6" s="4">
        <v>1</v>
      </c>
      <c r="CG6" s="4">
        <v>1</v>
      </c>
      <c r="CH6" s="40">
        <v>0.223</v>
      </c>
      <c r="CI6" s="4">
        <v>2</v>
      </c>
      <c r="CJ6" s="4">
        <v>2</v>
      </c>
      <c r="CK6" s="4">
        <v>6</v>
      </c>
      <c r="CL6" s="4">
        <v>2</v>
      </c>
      <c r="CM6" s="4">
        <v>22</v>
      </c>
      <c r="CN6" s="32">
        <v>10</v>
      </c>
      <c r="CO6" s="40">
        <v>0.64</v>
      </c>
      <c r="CP6" s="4">
        <v>3</v>
      </c>
      <c r="CQ6" s="4">
        <v>4</v>
      </c>
      <c r="CR6" s="94">
        <v>10</v>
      </c>
      <c r="CS6" s="4">
        <v>1</v>
      </c>
      <c r="CT6" s="4">
        <v>1</v>
      </c>
      <c r="CU6" s="40">
        <v>-0.28799999999999998</v>
      </c>
      <c r="CV6" s="4">
        <v>1</v>
      </c>
      <c r="CW6" s="4">
        <v>14</v>
      </c>
      <c r="CX6" s="4">
        <v>5</v>
      </c>
      <c r="CY6" s="4">
        <v>2</v>
      </c>
      <c r="CZ6" s="4">
        <v>19</v>
      </c>
      <c r="DA6" s="32">
        <v>7</v>
      </c>
      <c r="DB6" s="307">
        <f t="shared" ref="DB6:DB7" si="0">SUM(B6,O6,AB6,AO6,BB6,BO6,CB6,CO6)</f>
        <v>1.2010000000000001</v>
      </c>
      <c r="DC6" s="247">
        <f>RANK(DB6,DB5:DB7,0)</f>
        <v>1</v>
      </c>
      <c r="DD6" s="247">
        <f>RANK(DB6,(DB5:DB7,DB9:DB14,DB16:DB21,DB23:DB29),0)</f>
        <v>14</v>
      </c>
      <c r="DE6" s="248">
        <f t="shared" ref="DE6:DE7" si="1">SUM(E6,R6,AE6,AR6,BE6,BR6,CE6,CR6)</f>
        <v>71</v>
      </c>
      <c r="DF6" s="248">
        <f>RANK(DE6,DE5:DE7,0)</f>
        <v>1</v>
      </c>
      <c r="DG6" s="248">
        <f>RANK(DE6,(DE5:DE7,DE9:DE14,DE16:DE21,DE23:DE29),0)</f>
        <v>12</v>
      </c>
      <c r="DH6" s="249">
        <f t="shared" ref="DH6:DH7" si="2">SUM(H6,U6,AH6,AU6,BH6,BU6,CH6,CU6)</f>
        <v>1.046</v>
      </c>
      <c r="DI6" s="250">
        <f>RANK(DH6,DH5:DH7,0)</f>
        <v>1</v>
      </c>
      <c r="DJ6" s="250">
        <f>RANK(DH6,(DH5:DH7,DH9:DH14,DH16:DH21,DH23:DH29),0)</f>
        <v>6</v>
      </c>
      <c r="DK6" s="251">
        <f>SUM(DC6,DF6,DI6)</f>
        <v>3</v>
      </c>
      <c r="DL6" s="251">
        <f>RANK(DK6,DK5:DK7,1)</f>
        <v>1</v>
      </c>
      <c r="DM6" s="251">
        <f>SUM(DD6,DG6,DJ6)</f>
        <v>32</v>
      </c>
      <c r="DN6" s="252">
        <f>RANK(DM6,(DM5,DM6,DM7,DM9,DM10,DM11,DM18,DM19,DM12,DM20,DM13,DM23,DM24,DM16,DM25,DM17,DM26,DM27,DM21,DM28,DM29,DM14),1)</f>
        <v>12</v>
      </c>
      <c r="DO6" s="3">
        <f t="shared" ref="DO6:DO7" si="3">DB6*4/10</f>
        <v>0.48</v>
      </c>
      <c r="DP6" s="4">
        <f>RANK(DO6,DO5:DO7,0)</f>
        <v>1</v>
      </c>
      <c r="DQ6" s="13">
        <f t="shared" ref="DQ6:DQ7" si="4">DE6*3/10</f>
        <v>21.3</v>
      </c>
      <c r="DR6" s="4">
        <f>RANK(DQ6,DQ5:DQ7,0)</f>
        <v>1</v>
      </c>
      <c r="DS6" s="25">
        <f t="shared" ref="DS6:DS7" si="5">DH6*3/10</f>
        <v>0.314</v>
      </c>
      <c r="DT6" s="4">
        <f>RANK(DS6,DS5:DS7,0)</f>
        <v>1</v>
      </c>
      <c r="DU6" s="8">
        <f t="shared" ref="DU6:DU7" si="6">SUM(DP6,DR6,DT6)</f>
        <v>3</v>
      </c>
      <c r="DV6" s="6">
        <f>RANK(DU6,DU5:DU7,1)</f>
        <v>1</v>
      </c>
      <c r="DW6" s="123" t="s">
        <v>48</v>
      </c>
    </row>
    <row r="7" spans="1:127" ht="15" customHeight="1" thickBot="1" x14ac:dyDescent="0.3">
      <c r="A7" s="124" t="s">
        <v>49</v>
      </c>
      <c r="B7" s="110">
        <v>0.66</v>
      </c>
      <c r="C7" s="10">
        <v>1</v>
      </c>
      <c r="D7" s="4">
        <v>1</v>
      </c>
      <c r="E7" s="94">
        <v>3</v>
      </c>
      <c r="F7" s="10">
        <v>2</v>
      </c>
      <c r="G7" s="4">
        <v>20</v>
      </c>
      <c r="H7" s="41">
        <v>0.63200000000000001</v>
      </c>
      <c r="I7" s="10">
        <v>3</v>
      </c>
      <c r="J7" s="4">
        <v>9</v>
      </c>
      <c r="K7" s="4">
        <v>6</v>
      </c>
      <c r="L7" s="10">
        <v>2</v>
      </c>
      <c r="M7" s="4">
        <v>30</v>
      </c>
      <c r="N7" s="33">
        <v>14</v>
      </c>
      <c r="O7" s="41">
        <v>0</v>
      </c>
      <c r="P7" s="10">
        <v>1</v>
      </c>
      <c r="Q7" s="4">
        <v>1</v>
      </c>
      <c r="R7" s="94">
        <v>10</v>
      </c>
      <c r="S7" s="10">
        <v>1</v>
      </c>
      <c r="T7" s="4">
        <v>1</v>
      </c>
      <c r="U7" s="41">
        <v>0</v>
      </c>
      <c r="V7" s="10">
        <v>2</v>
      </c>
      <c r="W7" s="4">
        <v>2</v>
      </c>
      <c r="X7" s="4">
        <v>4</v>
      </c>
      <c r="Y7" s="10">
        <v>1</v>
      </c>
      <c r="Z7" s="4">
        <v>4</v>
      </c>
      <c r="AA7" s="33">
        <v>1</v>
      </c>
      <c r="AB7" s="41">
        <v>-0.60499999999999998</v>
      </c>
      <c r="AC7" s="10">
        <v>3</v>
      </c>
      <c r="AD7" s="4">
        <v>22</v>
      </c>
      <c r="AE7" s="94">
        <v>9</v>
      </c>
      <c r="AF7" s="10">
        <v>3</v>
      </c>
      <c r="AG7" s="4">
        <v>22</v>
      </c>
      <c r="AH7" s="41">
        <v>0</v>
      </c>
      <c r="AI7" s="10">
        <v>1</v>
      </c>
      <c r="AJ7" s="4">
        <v>1</v>
      </c>
      <c r="AK7" s="4">
        <v>7</v>
      </c>
      <c r="AL7" s="10">
        <v>3</v>
      </c>
      <c r="AM7" s="4">
        <v>45</v>
      </c>
      <c r="AN7" s="33">
        <v>22</v>
      </c>
      <c r="AO7" s="41">
        <v>0</v>
      </c>
      <c r="AP7" s="10">
        <v>1</v>
      </c>
      <c r="AQ7" s="4">
        <v>1</v>
      </c>
      <c r="AR7" s="94">
        <v>10</v>
      </c>
      <c r="AS7" s="10">
        <v>1</v>
      </c>
      <c r="AT7" s="4">
        <v>1</v>
      </c>
      <c r="AU7" s="41">
        <v>0</v>
      </c>
      <c r="AV7" s="10">
        <v>1</v>
      </c>
      <c r="AW7" s="4">
        <v>1</v>
      </c>
      <c r="AX7" s="4">
        <v>3</v>
      </c>
      <c r="AY7" s="10">
        <v>1</v>
      </c>
      <c r="AZ7" s="4">
        <v>3</v>
      </c>
      <c r="BA7" s="33">
        <v>1</v>
      </c>
      <c r="BB7" s="41">
        <v>-0.65600000000000003</v>
      </c>
      <c r="BC7" s="10">
        <v>1</v>
      </c>
      <c r="BD7" s="4">
        <v>20</v>
      </c>
      <c r="BE7" s="94">
        <v>7</v>
      </c>
      <c r="BF7" s="10">
        <v>1</v>
      </c>
      <c r="BG7" s="4">
        <v>7</v>
      </c>
      <c r="BH7" s="41">
        <v>4.1000000000000002E-2</v>
      </c>
      <c r="BI7" s="10">
        <v>2</v>
      </c>
      <c r="BJ7" s="4">
        <v>8</v>
      </c>
      <c r="BK7" s="4">
        <v>4</v>
      </c>
      <c r="BL7" s="10">
        <v>1</v>
      </c>
      <c r="BM7" s="4">
        <v>35</v>
      </c>
      <c r="BN7" s="33">
        <v>14</v>
      </c>
      <c r="BO7" s="41">
        <v>0</v>
      </c>
      <c r="BP7" s="10">
        <v>1</v>
      </c>
      <c r="BQ7" s="4">
        <v>1</v>
      </c>
      <c r="BR7" s="94">
        <v>10</v>
      </c>
      <c r="BS7" s="10">
        <v>1</v>
      </c>
      <c r="BT7" s="4">
        <v>1</v>
      </c>
      <c r="BU7" s="41">
        <v>0</v>
      </c>
      <c r="BV7" s="10">
        <v>1</v>
      </c>
      <c r="BW7" s="4">
        <v>1</v>
      </c>
      <c r="BX7" s="4">
        <v>3</v>
      </c>
      <c r="BY7" s="10">
        <v>1</v>
      </c>
      <c r="BZ7" s="4">
        <v>3</v>
      </c>
      <c r="CA7" s="33">
        <v>1</v>
      </c>
      <c r="CB7" s="41">
        <v>0.64700000000000002</v>
      </c>
      <c r="CC7" s="10">
        <v>1</v>
      </c>
      <c r="CD7" s="4">
        <v>6</v>
      </c>
      <c r="CE7" s="94">
        <v>10</v>
      </c>
      <c r="CF7" s="10">
        <v>1</v>
      </c>
      <c r="CG7" s="4">
        <v>1</v>
      </c>
      <c r="CH7" s="41">
        <v>0.24399999999999999</v>
      </c>
      <c r="CI7" s="10">
        <v>1</v>
      </c>
      <c r="CJ7" s="4">
        <v>1</v>
      </c>
      <c r="CK7" s="4">
        <v>3</v>
      </c>
      <c r="CL7" s="10">
        <v>1</v>
      </c>
      <c r="CM7" s="4">
        <v>8</v>
      </c>
      <c r="CN7" s="33">
        <v>1</v>
      </c>
      <c r="CO7" s="41">
        <v>0.69699999999999995</v>
      </c>
      <c r="CP7" s="10">
        <v>2</v>
      </c>
      <c r="CQ7" s="4">
        <v>3</v>
      </c>
      <c r="CR7" s="94">
        <v>10</v>
      </c>
      <c r="CS7" s="10">
        <v>1</v>
      </c>
      <c r="CT7" s="4">
        <v>1</v>
      </c>
      <c r="CU7" s="41">
        <v>-1.512</v>
      </c>
      <c r="CV7" s="10">
        <v>3</v>
      </c>
      <c r="CW7" s="4">
        <v>18</v>
      </c>
      <c r="CX7" s="4">
        <v>6</v>
      </c>
      <c r="CY7" s="10">
        <v>3</v>
      </c>
      <c r="CZ7" s="4">
        <v>22</v>
      </c>
      <c r="DA7" s="33">
        <v>11</v>
      </c>
      <c r="DB7" s="309">
        <f t="shared" si="0"/>
        <v>0.74299999999999999</v>
      </c>
      <c r="DC7" s="253">
        <f>RANK(DB7,DB5:DB7,0)</f>
        <v>2</v>
      </c>
      <c r="DD7" s="253">
        <f>RANK(DB7,(DB5:DB7,DB9:DB14,DB16:DB21,DB23:DB29),0)</f>
        <v>21</v>
      </c>
      <c r="DE7" s="254">
        <f t="shared" si="1"/>
        <v>69</v>
      </c>
      <c r="DF7" s="254">
        <f>RANK(DE7,DE5:DE7,0)</f>
        <v>2</v>
      </c>
      <c r="DG7" s="254">
        <f>RANK(DE7,(DE5:DE7,DE9:DE14,DE16:DE21,DE23:DE29),0)</f>
        <v>15</v>
      </c>
      <c r="DH7" s="255">
        <f t="shared" si="2"/>
        <v>-0.59499999999999997</v>
      </c>
      <c r="DI7" s="256">
        <f>RANK(DH7,DH5:DH7,0)</f>
        <v>3</v>
      </c>
      <c r="DJ7" s="256">
        <f>RANK(DH7,(DH5:DH7,DH9:DH14,DH16:DH21,DH23:DH29),0)</f>
        <v>17</v>
      </c>
      <c r="DK7" s="257">
        <f>SUM(DC7,DF7,DI7)</f>
        <v>7</v>
      </c>
      <c r="DL7" s="257">
        <f>RANK(DK7,DK5:DK7,1)</f>
        <v>2</v>
      </c>
      <c r="DM7" s="257">
        <f>SUM(DD7,DG7,DJ7)</f>
        <v>53</v>
      </c>
      <c r="DN7" s="258">
        <f>RANK(DM7,(DM5,DM6,DM7,DM9,DM10,DM11,DM18,DM19,DM12,DM20,DM13,DM23,DM24,DM16,DM25,DM17,DM26,DM27,DM21,DM28,DM29,DM14),1)</f>
        <v>19</v>
      </c>
      <c r="DO7" s="9">
        <f t="shared" si="3"/>
        <v>0.29699999999999999</v>
      </c>
      <c r="DP7" s="10">
        <f>RANK(DO7,DO5:DO7,0)</f>
        <v>2</v>
      </c>
      <c r="DQ7" s="5">
        <f t="shared" si="4"/>
        <v>20.7</v>
      </c>
      <c r="DR7" s="10">
        <f>RANK(DQ7,DQ5:DQ7,0)</f>
        <v>2</v>
      </c>
      <c r="DS7" s="24">
        <f t="shared" si="5"/>
        <v>-0.17899999999999999</v>
      </c>
      <c r="DT7" s="10">
        <f>RANK(DS7,DS5:DS7,0)</f>
        <v>3</v>
      </c>
      <c r="DU7" s="11">
        <f t="shared" si="6"/>
        <v>7</v>
      </c>
      <c r="DV7" s="12">
        <f>RANK(DU7,DU5:DU7,1)</f>
        <v>2</v>
      </c>
      <c r="DW7" s="124" t="s">
        <v>49</v>
      </c>
    </row>
    <row r="8" spans="1:127" ht="15" customHeight="1" thickBot="1" x14ac:dyDescent="0.3">
      <c r="A8" s="229" t="s">
        <v>50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/>
      <c r="O8" s="222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222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4"/>
      <c r="AO8" s="222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4"/>
      <c r="BB8" s="222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4"/>
      <c r="BO8" s="222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4"/>
      <c r="CB8" s="222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4"/>
      <c r="CO8" s="222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4"/>
      <c r="DB8" s="314"/>
      <c r="DC8" s="303"/>
      <c r="DD8" s="303"/>
      <c r="DE8" s="315"/>
      <c r="DF8" s="303"/>
      <c r="DG8" s="303"/>
      <c r="DH8" s="304"/>
      <c r="DI8" s="303"/>
      <c r="DJ8" s="303"/>
      <c r="DK8" s="303"/>
      <c r="DL8" s="303"/>
      <c r="DM8" s="303"/>
      <c r="DN8" s="303"/>
      <c r="DO8" s="242"/>
      <c r="DP8" s="238"/>
      <c r="DQ8" s="244"/>
      <c r="DR8" s="238"/>
      <c r="DS8" s="243"/>
      <c r="DT8" s="238"/>
      <c r="DU8" s="245"/>
      <c r="DV8" s="306"/>
      <c r="DW8" s="229" t="s">
        <v>50</v>
      </c>
    </row>
    <row r="9" spans="1:127" ht="15" customHeight="1" x14ac:dyDescent="0.25">
      <c r="A9" s="122" t="s">
        <v>93</v>
      </c>
      <c r="B9" s="111">
        <v>0.624</v>
      </c>
      <c r="C9" s="45">
        <v>1</v>
      </c>
      <c r="D9" s="46">
        <v>3</v>
      </c>
      <c r="E9" s="95">
        <v>8</v>
      </c>
      <c r="F9" s="46">
        <v>1</v>
      </c>
      <c r="G9" s="46">
        <v>1</v>
      </c>
      <c r="H9" s="43">
        <v>0.184</v>
      </c>
      <c r="I9" s="46">
        <v>1</v>
      </c>
      <c r="J9" s="46">
        <v>12</v>
      </c>
      <c r="K9" s="10">
        <v>3</v>
      </c>
      <c r="L9" s="10">
        <v>1</v>
      </c>
      <c r="M9" s="10">
        <v>16</v>
      </c>
      <c r="N9" s="33">
        <v>2</v>
      </c>
      <c r="O9" s="44">
        <v>0</v>
      </c>
      <c r="P9" s="45">
        <v>1</v>
      </c>
      <c r="Q9" s="46">
        <v>1</v>
      </c>
      <c r="R9" s="95">
        <v>10</v>
      </c>
      <c r="S9" s="46">
        <v>1</v>
      </c>
      <c r="T9" s="46">
        <v>1</v>
      </c>
      <c r="U9" s="43">
        <v>0</v>
      </c>
      <c r="V9" s="46">
        <v>1</v>
      </c>
      <c r="W9" s="46">
        <v>2</v>
      </c>
      <c r="X9" s="10">
        <v>3</v>
      </c>
      <c r="Y9" s="10">
        <v>1</v>
      </c>
      <c r="Z9" s="10">
        <v>4</v>
      </c>
      <c r="AA9" s="33">
        <v>1</v>
      </c>
      <c r="AB9" s="44">
        <v>0</v>
      </c>
      <c r="AC9" s="45">
        <v>1</v>
      </c>
      <c r="AD9" s="46">
        <v>1</v>
      </c>
      <c r="AE9" s="95">
        <v>10</v>
      </c>
      <c r="AF9" s="46">
        <v>1</v>
      </c>
      <c r="AG9" s="46">
        <v>1</v>
      </c>
      <c r="AH9" s="43">
        <v>0</v>
      </c>
      <c r="AI9" s="46">
        <v>1</v>
      </c>
      <c r="AJ9" s="46">
        <v>1</v>
      </c>
      <c r="AK9" s="10">
        <v>3</v>
      </c>
      <c r="AL9" s="10">
        <v>1</v>
      </c>
      <c r="AM9" s="10">
        <v>3</v>
      </c>
      <c r="AN9" s="33">
        <v>1</v>
      </c>
      <c r="AO9" s="44">
        <v>0</v>
      </c>
      <c r="AP9" s="45">
        <v>1</v>
      </c>
      <c r="AQ9" s="46">
        <v>1</v>
      </c>
      <c r="AR9" s="95">
        <v>10</v>
      </c>
      <c r="AS9" s="46">
        <v>1</v>
      </c>
      <c r="AT9" s="46">
        <v>1</v>
      </c>
      <c r="AU9" s="43">
        <v>0</v>
      </c>
      <c r="AV9" s="46">
        <v>1</v>
      </c>
      <c r="AW9" s="46">
        <v>1</v>
      </c>
      <c r="AX9" s="10">
        <v>3</v>
      </c>
      <c r="AY9" s="10">
        <v>1</v>
      </c>
      <c r="AZ9" s="10">
        <v>3</v>
      </c>
      <c r="BA9" s="33">
        <v>1</v>
      </c>
      <c r="BB9" s="44">
        <v>-0.61299999999999999</v>
      </c>
      <c r="BC9" s="45">
        <v>4</v>
      </c>
      <c r="BD9" s="46">
        <v>12</v>
      </c>
      <c r="BE9" s="95">
        <v>9</v>
      </c>
      <c r="BF9" s="46">
        <v>1</v>
      </c>
      <c r="BG9" s="46">
        <v>1</v>
      </c>
      <c r="BH9" s="43">
        <v>6.6000000000000003E-2</v>
      </c>
      <c r="BI9" s="46">
        <v>2</v>
      </c>
      <c r="BJ9" s="46">
        <v>6</v>
      </c>
      <c r="BK9" s="10">
        <v>7</v>
      </c>
      <c r="BL9" s="10">
        <v>1</v>
      </c>
      <c r="BM9" s="10">
        <v>19</v>
      </c>
      <c r="BN9" s="33">
        <v>5</v>
      </c>
      <c r="BO9" s="44">
        <v>0</v>
      </c>
      <c r="BP9" s="45">
        <v>1</v>
      </c>
      <c r="BQ9" s="46">
        <v>1</v>
      </c>
      <c r="BR9" s="95">
        <v>10</v>
      </c>
      <c r="BS9" s="46">
        <v>1</v>
      </c>
      <c r="BT9" s="46">
        <v>1</v>
      </c>
      <c r="BU9" s="43">
        <v>0</v>
      </c>
      <c r="BV9" s="46">
        <v>1</v>
      </c>
      <c r="BW9" s="46">
        <v>1</v>
      </c>
      <c r="BX9" s="10">
        <v>3</v>
      </c>
      <c r="BY9" s="10">
        <v>1</v>
      </c>
      <c r="BZ9" s="10">
        <v>3</v>
      </c>
      <c r="CA9" s="33">
        <v>1</v>
      </c>
      <c r="CB9" s="44">
        <v>0.621</v>
      </c>
      <c r="CC9" s="45">
        <v>6</v>
      </c>
      <c r="CD9" s="46">
        <v>22</v>
      </c>
      <c r="CE9" s="95">
        <v>10</v>
      </c>
      <c r="CF9" s="46">
        <v>1</v>
      </c>
      <c r="CG9" s="46">
        <v>1</v>
      </c>
      <c r="CH9" s="43">
        <v>-5.8000000000000003E-2</v>
      </c>
      <c r="CI9" s="46">
        <v>6</v>
      </c>
      <c r="CJ9" s="46">
        <v>21</v>
      </c>
      <c r="CK9" s="10">
        <v>13</v>
      </c>
      <c r="CL9" s="10">
        <v>6</v>
      </c>
      <c r="CM9" s="10">
        <v>44</v>
      </c>
      <c r="CN9" s="33">
        <v>21</v>
      </c>
      <c r="CO9" s="44">
        <v>0.61799999999999999</v>
      </c>
      <c r="CP9" s="45">
        <v>4</v>
      </c>
      <c r="CQ9" s="46">
        <v>8</v>
      </c>
      <c r="CR9" s="95">
        <v>10</v>
      </c>
      <c r="CS9" s="46">
        <v>1</v>
      </c>
      <c r="CT9" s="46">
        <v>1</v>
      </c>
      <c r="CU9" s="43">
        <v>0.51400000000000001</v>
      </c>
      <c r="CV9" s="46">
        <v>4</v>
      </c>
      <c r="CW9" s="46">
        <v>6</v>
      </c>
      <c r="CX9" s="10">
        <v>9</v>
      </c>
      <c r="CY9" s="10">
        <v>4</v>
      </c>
      <c r="CZ9" s="10">
        <v>15</v>
      </c>
      <c r="DA9" s="33">
        <v>5</v>
      </c>
      <c r="DB9" s="309">
        <f t="shared" ref="DB9:DB14" si="7">SUM(B9,O9,AB9,AO9,BB9,BO9,CB9,CO9)</f>
        <v>1.25</v>
      </c>
      <c r="DC9" s="259">
        <f>RANK(DB9,DB9:DB14,0)</f>
        <v>4</v>
      </c>
      <c r="DD9" s="260">
        <f>RANK(DB9,(DB5:DB7,DB9:DB14,DB16:DB21,DB23:DB29),0)</f>
        <v>5</v>
      </c>
      <c r="DE9" s="254">
        <f t="shared" ref="DE9:DE14" si="8">SUM(E9,R9,AE9,AR9,BE9,BR9,CE9,CR9)</f>
        <v>77</v>
      </c>
      <c r="DF9" s="261">
        <f>RANK(DE9,DE9:DE14,0)</f>
        <v>1</v>
      </c>
      <c r="DG9" s="261">
        <f>RANK(DE9,(DE5:DE7,DE9:DE14,DE16:DE21,DE23:DE29),0)</f>
        <v>1</v>
      </c>
      <c r="DH9" s="255">
        <f t="shared" ref="DH9:DH14" si="9">SUM(H9,U9,AH9,AU9,BH9,BU9,CH9,CU9)</f>
        <v>0.70599999999999996</v>
      </c>
      <c r="DI9" s="262">
        <f>RANK(DH9,DH9:DH14,0)</f>
        <v>4</v>
      </c>
      <c r="DJ9" s="262">
        <f>RANK(DH9,(DH5:DH7,DH9:DH14,DH16:DH21,DH23:DH29),0)</f>
        <v>9</v>
      </c>
      <c r="DK9" s="257">
        <f t="shared" ref="DK9:DK14" si="10">SUM(DC9,DF9,DI9)</f>
        <v>9</v>
      </c>
      <c r="DL9" s="257">
        <f>RANK(DK9,DK9:DK14,1)</f>
        <v>2</v>
      </c>
      <c r="DM9" s="257">
        <f t="shared" ref="DM9:DM14" si="11">SUM(DD9,DG9,DJ9)</f>
        <v>15</v>
      </c>
      <c r="DN9" s="258">
        <f>RANK(DM9,(DM5,DM6,DM7,DM9,DM10,DM11,DM18,DM19,DM12,DM20,DM13,DM23,DM24,DM16,DM25,DM17,DM26,DM27,DM21,DM28,DM29,DM14),1)</f>
        <v>3</v>
      </c>
      <c r="DO9" s="9">
        <f t="shared" ref="DO9:DO14" si="12">DB9*4/10</f>
        <v>0.5</v>
      </c>
      <c r="DP9" s="10">
        <f>RANK(DO9,DO9:DO14,0)</f>
        <v>4</v>
      </c>
      <c r="DQ9" s="5">
        <f t="shared" ref="DQ9:DQ14" si="13">DE9*3/10</f>
        <v>23.1</v>
      </c>
      <c r="DR9" s="10">
        <f>RANK(DQ9,DQ9:DQ14,0)</f>
        <v>1</v>
      </c>
      <c r="DS9" s="24">
        <f t="shared" ref="DS9:DS14" si="14">DH9*3/10</f>
        <v>0.21199999999999999</v>
      </c>
      <c r="DT9" s="10">
        <f>RANK(DS9,DS9:DS14,0)</f>
        <v>4</v>
      </c>
      <c r="DU9" s="11">
        <f t="shared" ref="DU9:DU14" si="15">SUM(DP9,DR9,DT9)</f>
        <v>9</v>
      </c>
      <c r="DV9" s="12">
        <f>RANK(DU9,DU9:DU14,1)</f>
        <v>2</v>
      </c>
      <c r="DW9" s="122" t="s">
        <v>93</v>
      </c>
    </row>
    <row r="10" spans="1:127" ht="15" customHeight="1" x14ac:dyDescent="0.25">
      <c r="A10" s="124" t="s">
        <v>51</v>
      </c>
      <c r="B10" s="112">
        <v>0.57899999999999996</v>
      </c>
      <c r="C10" s="48">
        <v>5</v>
      </c>
      <c r="D10" s="49">
        <v>10</v>
      </c>
      <c r="E10" s="96">
        <v>5</v>
      </c>
      <c r="F10" s="49">
        <v>2</v>
      </c>
      <c r="G10" s="49">
        <v>4</v>
      </c>
      <c r="H10" s="40">
        <v>-0.38200000000000001</v>
      </c>
      <c r="I10" s="49">
        <v>6</v>
      </c>
      <c r="J10" s="49">
        <v>19</v>
      </c>
      <c r="K10" s="15">
        <v>13</v>
      </c>
      <c r="L10" s="15">
        <v>5</v>
      </c>
      <c r="M10" s="15">
        <v>33</v>
      </c>
      <c r="N10" s="34">
        <v>16</v>
      </c>
      <c r="O10" s="47">
        <v>0</v>
      </c>
      <c r="P10" s="48">
        <v>1</v>
      </c>
      <c r="Q10" s="49">
        <v>1</v>
      </c>
      <c r="R10" s="96">
        <v>10</v>
      </c>
      <c r="S10" s="49">
        <v>1</v>
      </c>
      <c r="T10" s="49">
        <v>1</v>
      </c>
      <c r="U10" s="40">
        <v>0</v>
      </c>
      <c r="V10" s="49">
        <v>1</v>
      </c>
      <c r="W10" s="49">
        <v>2</v>
      </c>
      <c r="X10" s="15">
        <v>3</v>
      </c>
      <c r="Y10" s="15">
        <v>1</v>
      </c>
      <c r="Z10" s="15">
        <v>4</v>
      </c>
      <c r="AA10" s="34">
        <v>1</v>
      </c>
      <c r="AB10" s="47">
        <v>0</v>
      </c>
      <c r="AC10" s="48">
        <v>1</v>
      </c>
      <c r="AD10" s="49">
        <v>1</v>
      </c>
      <c r="AE10" s="96">
        <v>10</v>
      </c>
      <c r="AF10" s="49">
        <v>1</v>
      </c>
      <c r="AG10" s="49">
        <v>1</v>
      </c>
      <c r="AH10" s="40">
        <v>0</v>
      </c>
      <c r="AI10" s="49">
        <v>1</v>
      </c>
      <c r="AJ10" s="49">
        <v>1</v>
      </c>
      <c r="AK10" s="15">
        <v>3</v>
      </c>
      <c r="AL10" s="15">
        <v>1</v>
      </c>
      <c r="AM10" s="15">
        <v>3</v>
      </c>
      <c r="AN10" s="34">
        <v>1</v>
      </c>
      <c r="AO10" s="47">
        <v>0</v>
      </c>
      <c r="AP10" s="48">
        <v>1</v>
      </c>
      <c r="AQ10" s="49">
        <v>1</v>
      </c>
      <c r="AR10" s="96">
        <v>10</v>
      </c>
      <c r="AS10" s="49">
        <v>1</v>
      </c>
      <c r="AT10" s="49">
        <v>1</v>
      </c>
      <c r="AU10" s="40">
        <v>0</v>
      </c>
      <c r="AV10" s="49">
        <v>1</v>
      </c>
      <c r="AW10" s="49">
        <v>1</v>
      </c>
      <c r="AX10" s="15">
        <v>3</v>
      </c>
      <c r="AY10" s="15">
        <v>1</v>
      </c>
      <c r="AZ10" s="15">
        <v>3</v>
      </c>
      <c r="BA10" s="34">
        <v>1</v>
      </c>
      <c r="BB10" s="47">
        <v>-0.59299999999999997</v>
      </c>
      <c r="BC10" s="48">
        <v>2</v>
      </c>
      <c r="BD10" s="49">
        <v>7</v>
      </c>
      <c r="BE10" s="96">
        <v>7</v>
      </c>
      <c r="BF10" s="49">
        <v>5</v>
      </c>
      <c r="BG10" s="49">
        <v>7</v>
      </c>
      <c r="BH10" s="40">
        <v>0.20899999999999999</v>
      </c>
      <c r="BI10" s="49">
        <v>1</v>
      </c>
      <c r="BJ10" s="49">
        <v>1</v>
      </c>
      <c r="BK10" s="15">
        <v>8</v>
      </c>
      <c r="BL10" s="15">
        <v>2</v>
      </c>
      <c r="BM10" s="15">
        <v>15</v>
      </c>
      <c r="BN10" s="34">
        <v>3</v>
      </c>
      <c r="BO10" s="47">
        <v>0</v>
      </c>
      <c r="BP10" s="48">
        <v>1</v>
      </c>
      <c r="BQ10" s="49">
        <v>1</v>
      </c>
      <c r="BR10" s="96">
        <v>10</v>
      </c>
      <c r="BS10" s="49">
        <v>1</v>
      </c>
      <c r="BT10" s="49">
        <v>1</v>
      </c>
      <c r="BU10" s="40">
        <v>0</v>
      </c>
      <c r="BV10" s="49">
        <v>1</v>
      </c>
      <c r="BW10" s="49">
        <v>1</v>
      </c>
      <c r="BX10" s="15">
        <v>3</v>
      </c>
      <c r="BY10" s="15">
        <v>1</v>
      </c>
      <c r="BZ10" s="15">
        <v>3</v>
      </c>
      <c r="CA10" s="34">
        <v>1</v>
      </c>
      <c r="CB10" s="47">
        <v>0.63200000000000001</v>
      </c>
      <c r="CC10" s="48">
        <v>5</v>
      </c>
      <c r="CD10" s="49">
        <v>19</v>
      </c>
      <c r="CE10" s="96">
        <v>10</v>
      </c>
      <c r="CF10" s="49">
        <v>1</v>
      </c>
      <c r="CG10" s="49">
        <v>1</v>
      </c>
      <c r="CH10" s="40">
        <v>2E-3</v>
      </c>
      <c r="CI10" s="49">
        <v>4</v>
      </c>
      <c r="CJ10" s="49">
        <v>12</v>
      </c>
      <c r="CK10" s="15">
        <v>10</v>
      </c>
      <c r="CL10" s="15">
        <v>5</v>
      </c>
      <c r="CM10" s="15">
        <v>32</v>
      </c>
      <c r="CN10" s="34">
        <v>18</v>
      </c>
      <c r="CO10" s="47">
        <v>0.75</v>
      </c>
      <c r="CP10" s="48">
        <v>1</v>
      </c>
      <c r="CQ10" s="49">
        <v>1</v>
      </c>
      <c r="CR10" s="96">
        <v>10</v>
      </c>
      <c r="CS10" s="49">
        <v>1</v>
      </c>
      <c r="CT10" s="49">
        <v>1</v>
      </c>
      <c r="CU10" s="40">
        <v>5.0650000000000004</v>
      </c>
      <c r="CV10" s="49">
        <v>1</v>
      </c>
      <c r="CW10" s="49">
        <v>2</v>
      </c>
      <c r="CX10" s="15">
        <v>3</v>
      </c>
      <c r="CY10" s="15">
        <v>1</v>
      </c>
      <c r="CZ10" s="15">
        <v>4</v>
      </c>
      <c r="DA10" s="34">
        <v>1</v>
      </c>
      <c r="DB10" s="311">
        <f t="shared" si="7"/>
        <v>1.3680000000000001</v>
      </c>
      <c r="DC10" s="263">
        <f>RANK(DB10,DB9:DB14,0)</f>
        <v>1</v>
      </c>
      <c r="DD10" s="264">
        <f>RANK(DB10,(DB5:DB7,DB9:DB14,DB16:DB21,DB23:DB29),0)</f>
        <v>1</v>
      </c>
      <c r="DE10" s="316">
        <f t="shared" si="8"/>
        <v>72</v>
      </c>
      <c r="DF10" s="265">
        <f>RANK(DE10,DE9:DE14,0)</f>
        <v>5</v>
      </c>
      <c r="DG10" s="265">
        <f>RANK(DE10,(DE5:DE7,DE9:DE14,DE16:DE21,DE23:DE29),0)</f>
        <v>8</v>
      </c>
      <c r="DH10" s="249">
        <f t="shared" si="9"/>
        <v>4.8940000000000001</v>
      </c>
      <c r="DI10" s="266">
        <f>RANK(DH10,DH9:DH14,0)</f>
        <v>1</v>
      </c>
      <c r="DJ10" s="266">
        <f>RANK(DH10,(DH5:DH7,DH9:DH14,DH16:DH21,DH23:DH29),0)</f>
        <v>1</v>
      </c>
      <c r="DK10" s="267">
        <f t="shared" si="10"/>
        <v>7</v>
      </c>
      <c r="DL10" s="267">
        <f>RANK(DK10,DK9:DK14,1)</f>
        <v>1</v>
      </c>
      <c r="DM10" s="267">
        <f t="shared" si="11"/>
        <v>10</v>
      </c>
      <c r="DN10" s="268">
        <f>RANK(DM10,(DM5,DM6,DM7,DM9,DM10,DM11,DM18,DM19,DM12,DM20,DM13,DM23,DM24,DM16,DM25,DM17,DM26,DM27,DM21,DM28,DM29,DM14),1)</f>
        <v>1</v>
      </c>
      <c r="DO10" s="14">
        <f t="shared" si="12"/>
        <v>0.54700000000000004</v>
      </c>
      <c r="DP10" s="15">
        <f>RANK(DO10,DO9:DO14,0)</f>
        <v>1</v>
      </c>
      <c r="DQ10" s="7">
        <f t="shared" si="13"/>
        <v>21.6</v>
      </c>
      <c r="DR10" s="15">
        <f>RANK(DQ10,DQ9:DQ14,0)</f>
        <v>5</v>
      </c>
      <c r="DS10" s="25">
        <f t="shared" si="14"/>
        <v>1.468</v>
      </c>
      <c r="DT10" s="15">
        <f>RANK(DS10,DS9:DS14,0)</f>
        <v>1</v>
      </c>
      <c r="DU10" s="16">
        <f t="shared" si="15"/>
        <v>7</v>
      </c>
      <c r="DV10" s="17">
        <f>RANK(DU10,DU9:DU14,1)</f>
        <v>1</v>
      </c>
      <c r="DW10" s="124" t="s">
        <v>51</v>
      </c>
    </row>
    <row r="11" spans="1:127" ht="15" customHeight="1" x14ac:dyDescent="0.25">
      <c r="A11" s="125" t="s">
        <v>94</v>
      </c>
      <c r="B11" s="113">
        <v>0.58099999999999996</v>
      </c>
      <c r="C11" s="51">
        <v>4</v>
      </c>
      <c r="D11" s="52">
        <v>9</v>
      </c>
      <c r="E11" s="94">
        <v>5</v>
      </c>
      <c r="F11" s="52">
        <v>2</v>
      </c>
      <c r="G11" s="52">
        <v>4</v>
      </c>
      <c r="H11" s="39">
        <v>0</v>
      </c>
      <c r="I11" s="52">
        <v>3</v>
      </c>
      <c r="J11" s="52">
        <v>15</v>
      </c>
      <c r="K11" s="4">
        <v>9</v>
      </c>
      <c r="L11" s="4">
        <v>4</v>
      </c>
      <c r="M11" s="4">
        <v>28</v>
      </c>
      <c r="N11" s="32">
        <v>11</v>
      </c>
      <c r="O11" s="50">
        <v>0</v>
      </c>
      <c r="P11" s="51">
        <v>1</v>
      </c>
      <c r="Q11" s="52">
        <v>1</v>
      </c>
      <c r="R11" s="94">
        <v>10</v>
      </c>
      <c r="S11" s="52">
        <v>1</v>
      </c>
      <c r="T11" s="52">
        <v>1</v>
      </c>
      <c r="U11" s="39">
        <v>0</v>
      </c>
      <c r="V11" s="52">
        <v>1</v>
      </c>
      <c r="W11" s="52">
        <v>2</v>
      </c>
      <c r="X11" s="4">
        <v>3</v>
      </c>
      <c r="Y11" s="4">
        <v>1</v>
      </c>
      <c r="Z11" s="4">
        <v>4</v>
      </c>
      <c r="AA11" s="32">
        <v>1</v>
      </c>
      <c r="AB11" s="50">
        <v>0</v>
      </c>
      <c r="AC11" s="51">
        <v>1</v>
      </c>
      <c r="AD11" s="52">
        <v>1</v>
      </c>
      <c r="AE11" s="94">
        <v>10</v>
      </c>
      <c r="AF11" s="52">
        <v>1</v>
      </c>
      <c r="AG11" s="52">
        <v>1</v>
      </c>
      <c r="AH11" s="39">
        <v>0</v>
      </c>
      <c r="AI11" s="52">
        <v>1</v>
      </c>
      <c r="AJ11" s="52">
        <v>1</v>
      </c>
      <c r="AK11" s="4">
        <v>3</v>
      </c>
      <c r="AL11" s="4">
        <v>1</v>
      </c>
      <c r="AM11" s="4">
        <v>3</v>
      </c>
      <c r="AN11" s="32">
        <v>1</v>
      </c>
      <c r="AO11" s="50">
        <v>0</v>
      </c>
      <c r="AP11" s="51">
        <v>1</v>
      </c>
      <c r="AQ11" s="52">
        <v>1</v>
      </c>
      <c r="AR11" s="94">
        <v>10</v>
      </c>
      <c r="AS11" s="52">
        <v>1</v>
      </c>
      <c r="AT11" s="52">
        <v>1</v>
      </c>
      <c r="AU11" s="39">
        <v>0</v>
      </c>
      <c r="AV11" s="52">
        <v>1</v>
      </c>
      <c r="AW11" s="52">
        <v>1</v>
      </c>
      <c r="AX11" s="4">
        <v>3</v>
      </c>
      <c r="AY11" s="4">
        <v>1</v>
      </c>
      <c r="AZ11" s="4">
        <v>3</v>
      </c>
      <c r="BA11" s="32">
        <v>1</v>
      </c>
      <c r="BB11" s="50">
        <v>-0.59599999999999997</v>
      </c>
      <c r="BC11" s="51">
        <v>3</v>
      </c>
      <c r="BD11" s="52">
        <v>8</v>
      </c>
      <c r="BE11" s="94">
        <v>9</v>
      </c>
      <c r="BF11" s="52">
        <v>1</v>
      </c>
      <c r="BG11" s="52">
        <v>1</v>
      </c>
      <c r="BH11" s="39">
        <v>0</v>
      </c>
      <c r="BI11" s="52">
        <v>6</v>
      </c>
      <c r="BJ11" s="52">
        <v>14</v>
      </c>
      <c r="BK11" s="4">
        <v>10</v>
      </c>
      <c r="BL11" s="4">
        <v>4</v>
      </c>
      <c r="BM11" s="4">
        <v>23</v>
      </c>
      <c r="BN11" s="32">
        <v>6</v>
      </c>
      <c r="BO11" s="50">
        <v>0</v>
      </c>
      <c r="BP11" s="51">
        <v>1</v>
      </c>
      <c r="BQ11" s="52">
        <v>1</v>
      </c>
      <c r="BR11" s="94">
        <v>10</v>
      </c>
      <c r="BS11" s="52">
        <v>1</v>
      </c>
      <c r="BT11" s="52">
        <v>1</v>
      </c>
      <c r="BU11" s="39">
        <v>0</v>
      </c>
      <c r="BV11" s="52">
        <v>1</v>
      </c>
      <c r="BW11" s="52">
        <v>1</v>
      </c>
      <c r="BX11" s="4">
        <v>3</v>
      </c>
      <c r="BY11" s="4">
        <v>1</v>
      </c>
      <c r="BZ11" s="4">
        <v>3</v>
      </c>
      <c r="CA11" s="32">
        <v>1</v>
      </c>
      <c r="CB11" s="50">
        <v>0.65100000000000002</v>
      </c>
      <c r="CC11" s="51">
        <v>1</v>
      </c>
      <c r="CD11" s="52">
        <v>2</v>
      </c>
      <c r="CE11" s="94">
        <v>10</v>
      </c>
      <c r="CF11" s="52">
        <v>1</v>
      </c>
      <c r="CG11" s="52">
        <v>1</v>
      </c>
      <c r="CH11" s="39">
        <v>0</v>
      </c>
      <c r="CI11" s="52">
        <v>5</v>
      </c>
      <c r="CJ11" s="52">
        <v>13</v>
      </c>
      <c r="CK11" s="4">
        <v>7</v>
      </c>
      <c r="CL11" s="4">
        <v>3</v>
      </c>
      <c r="CM11" s="4">
        <v>16</v>
      </c>
      <c r="CN11" s="32">
        <v>6</v>
      </c>
      <c r="CO11" s="50">
        <v>0.626</v>
      </c>
      <c r="CP11" s="51">
        <v>3</v>
      </c>
      <c r="CQ11" s="52">
        <v>7</v>
      </c>
      <c r="CR11" s="94">
        <v>10</v>
      </c>
      <c r="CS11" s="52">
        <v>1</v>
      </c>
      <c r="CT11" s="52">
        <v>1</v>
      </c>
      <c r="CU11" s="39">
        <v>0</v>
      </c>
      <c r="CV11" s="52">
        <v>5</v>
      </c>
      <c r="CW11" s="52">
        <v>10</v>
      </c>
      <c r="CX11" s="4">
        <v>9</v>
      </c>
      <c r="CY11" s="4">
        <v>4</v>
      </c>
      <c r="CZ11" s="4">
        <v>18</v>
      </c>
      <c r="DA11" s="32">
        <v>6</v>
      </c>
      <c r="DB11" s="307">
        <f t="shared" si="7"/>
        <v>1.262</v>
      </c>
      <c r="DC11" s="269">
        <f>RANK(DB11,DB9:DB14,0)</f>
        <v>3</v>
      </c>
      <c r="DD11" s="270">
        <f>RANK(DB11,(DB5:DB7,DB9:DB14,DB16:DB21,DB23:DB29),0)</f>
        <v>4</v>
      </c>
      <c r="DE11" s="248">
        <f t="shared" si="8"/>
        <v>74</v>
      </c>
      <c r="DF11" s="271">
        <f>RANK(DE11,DE9:DE14,0)</f>
        <v>2</v>
      </c>
      <c r="DG11" s="271">
        <f>RANK(DE11,(DE5:DE7,DE9:DE14,DE16:DE21,DE23:DE29),0)</f>
        <v>3</v>
      </c>
      <c r="DH11" s="272">
        <f t="shared" si="9"/>
        <v>0</v>
      </c>
      <c r="DI11" s="273">
        <f>RANK(DH11,DH9:DH14,0)</f>
        <v>5</v>
      </c>
      <c r="DJ11" s="273">
        <f>RANK(DH11,(DH5:DH7,DH9:DH14,DH16:DH21,DH23:DH29),0)</f>
        <v>14</v>
      </c>
      <c r="DK11" s="251">
        <f t="shared" si="10"/>
        <v>10</v>
      </c>
      <c r="DL11" s="251">
        <f>RANK(DK11,DK9:DK14,1)</f>
        <v>4</v>
      </c>
      <c r="DM11" s="251">
        <f t="shared" si="11"/>
        <v>21</v>
      </c>
      <c r="DN11" s="252">
        <f>RANK(DM11,(DM5,DM6,DM7,DM9,DM10,DM11,DM18,DM19,DM12,DM20,DM13,DM23,DM24,DM16,DM25,DM17,DM26,DM27,DM21,DM28,DM29,DM14),1)</f>
        <v>5</v>
      </c>
      <c r="DO11" s="3">
        <f t="shared" si="12"/>
        <v>0.505</v>
      </c>
      <c r="DP11" s="4">
        <f>RANK(DO11,DO9:DO14,0)</f>
        <v>3</v>
      </c>
      <c r="DQ11" s="13">
        <f t="shared" si="13"/>
        <v>22.2</v>
      </c>
      <c r="DR11" s="4">
        <f>RANK(DQ11,DQ9:DQ14,0)</f>
        <v>2</v>
      </c>
      <c r="DS11" s="23">
        <f t="shared" si="14"/>
        <v>0</v>
      </c>
      <c r="DT11" s="4">
        <f>RANK(DS11,DS9:DS14,0)</f>
        <v>5</v>
      </c>
      <c r="DU11" s="8">
        <f t="shared" si="15"/>
        <v>10</v>
      </c>
      <c r="DV11" s="6">
        <f>RANK(DU11,DU9:DU14,1)</f>
        <v>4</v>
      </c>
      <c r="DW11" s="125" t="s">
        <v>94</v>
      </c>
    </row>
    <row r="12" spans="1:127" ht="15" customHeight="1" x14ac:dyDescent="0.25">
      <c r="A12" s="126" t="s">
        <v>95</v>
      </c>
      <c r="B12" s="111">
        <v>0.623</v>
      </c>
      <c r="C12" s="53">
        <v>2</v>
      </c>
      <c r="D12" s="46">
        <v>4</v>
      </c>
      <c r="E12" s="95">
        <v>5</v>
      </c>
      <c r="F12" s="46">
        <v>2</v>
      </c>
      <c r="G12" s="46">
        <v>4</v>
      </c>
      <c r="H12" s="42">
        <v>0.104</v>
      </c>
      <c r="I12" s="46">
        <v>2</v>
      </c>
      <c r="J12" s="46">
        <v>13</v>
      </c>
      <c r="K12" s="10">
        <v>6</v>
      </c>
      <c r="L12" s="10">
        <v>2</v>
      </c>
      <c r="M12" s="10">
        <v>21</v>
      </c>
      <c r="N12" s="33">
        <v>4</v>
      </c>
      <c r="O12" s="44">
        <v>0</v>
      </c>
      <c r="P12" s="53">
        <v>1</v>
      </c>
      <c r="Q12" s="46">
        <v>1</v>
      </c>
      <c r="R12" s="95">
        <v>10</v>
      </c>
      <c r="S12" s="46">
        <v>1</v>
      </c>
      <c r="T12" s="46">
        <v>1</v>
      </c>
      <c r="U12" s="42">
        <v>0</v>
      </c>
      <c r="V12" s="46">
        <v>1</v>
      </c>
      <c r="W12" s="46">
        <v>2</v>
      </c>
      <c r="X12" s="10">
        <v>3</v>
      </c>
      <c r="Y12" s="10">
        <v>1</v>
      </c>
      <c r="Z12" s="10">
        <v>4</v>
      </c>
      <c r="AA12" s="33">
        <v>1</v>
      </c>
      <c r="AB12" s="44">
        <v>0</v>
      </c>
      <c r="AC12" s="53">
        <v>1</v>
      </c>
      <c r="AD12" s="46">
        <v>1</v>
      </c>
      <c r="AE12" s="95">
        <v>10</v>
      </c>
      <c r="AF12" s="46">
        <v>1</v>
      </c>
      <c r="AG12" s="46">
        <v>1</v>
      </c>
      <c r="AH12" s="42">
        <v>0</v>
      </c>
      <c r="AI12" s="46">
        <v>1</v>
      </c>
      <c r="AJ12" s="46">
        <v>1</v>
      </c>
      <c r="AK12" s="10">
        <v>3</v>
      </c>
      <c r="AL12" s="10">
        <v>1</v>
      </c>
      <c r="AM12" s="10">
        <v>3</v>
      </c>
      <c r="AN12" s="33">
        <v>1</v>
      </c>
      <c r="AO12" s="44">
        <v>0</v>
      </c>
      <c r="AP12" s="53">
        <v>1</v>
      </c>
      <c r="AQ12" s="46">
        <v>1</v>
      </c>
      <c r="AR12" s="95">
        <v>10</v>
      </c>
      <c r="AS12" s="46">
        <v>1</v>
      </c>
      <c r="AT12" s="46">
        <v>1</v>
      </c>
      <c r="AU12" s="42">
        <v>0</v>
      </c>
      <c r="AV12" s="46">
        <v>1</v>
      </c>
      <c r="AW12" s="46">
        <v>1</v>
      </c>
      <c r="AX12" s="10">
        <v>3</v>
      </c>
      <c r="AY12" s="10">
        <v>1</v>
      </c>
      <c r="AZ12" s="10">
        <v>3</v>
      </c>
      <c r="BA12" s="33">
        <v>1</v>
      </c>
      <c r="BB12" s="44">
        <v>-0.64</v>
      </c>
      <c r="BC12" s="53">
        <v>6</v>
      </c>
      <c r="BD12" s="46">
        <v>17</v>
      </c>
      <c r="BE12" s="95">
        <v>9</v>
      </c>
      <c r="BF12" s="46">
        <v>1</v>
      </c>
      <c r="BG12" s="46">
        <v>1</v>
      </c>
      <c r="BH12" s="42">
        <v>1.2999999999999999E-2</v>
      </c>
      <c r="BI12" s="46">
        <v>4</v>
      </c>
      <c r="BJ12" s="46">
        <v>10</v>
      </c>
      <c r="BK12" s="10">
        <v>11</v>
      </c>
      <c r="BL12" s="10">
        <v>5</v>
      </c>
      <c r="BM12" s="10">
        <v>28</v>
      </c>
      <c r="BN12" s="33">
        <v>10</v>
      </c>
      <c r="BO12" s="44">
        <v>0</v>
      </c>
      <c r="BP12" s="53">
        <v>1</v>
      </c>
      <c r="BQ12" s="46">
        <v>1</v>
      </c>
      <c r="BR12" s="95">
        <v>10</v>
      </c>
      <c r="BS12" s="46">
        <v>1</v>
      </c>
      <c r="BT12" s="46">
        <v>1</v>
      </c>
      <c r="BU12" s="42">
        <v>0</v>
      </c>
      <c r="BV12" s="46">
        <v>1</v>
      </c>
      <c r="BW12" s="46">
        <v>1</v>
      </c>
      <c r="BX12" s="10">
        <v>3</v>
      </c>
      <c r="BY12" s="10">
        <v>1</v>
      </c>
      <c r="BZ12" s="10">
        <v>3</v>
      </c>
      <c r="CA12" s="33">
        <v>1</v>
      </c>
      <c r="CB12" s="44">
        <v>0.63700000000000001</v>
      </c>
      <c r="CC12" s="53">
        <v>3</v>
      </c>
      <c r="CD12" s="46">
        <v>15</v>
      </c>
      <c r="CE12" s="95">
        <v>10</v>
      </c>
      <c r="CF12" s="46">
        <v>1</v>
      </c>
      <c r="CG12" s="46">
        <v>1</v>
      </c>
      <c r="CH12" s="42">
        <v>0.06</v>
      </c>
      <c r="CI12" s="46">
        <v>1</v>
      </c>
      <c r="CJ12" s="46">
        <v>7</v>
      </c>
      <c r="CK12" s="10">
        <v>5</v>
      </c>
      <c r="CL12" s="10">
        <v>1</v>
      </c>
      <c r="CM12" s="10">
        <v>23</v>
      </c>
      <c r="CN12" s="33">
        <v>11</v>
      </c>
      <c r="CO12" s="44">
        <v>0.61</v>
      </c>
      <c r="CP12" s="53">
        <v>6</v>
      </c>
      <c r="CQ12" s="46">
        <v>11</v>
      </c>
      <c r="CR12" s="95">
        <v>10</v>
      </c>
      <c r="CS12" s="46">
        <v>1</v>
      </c>
      <c r="CT12" s="46">
        <v>1</v>
      </c>
      <c r="CU12" s="42">
        <v>-0.505</v>
      </c>
      <c r="CV12" s="46">
        <v>6</v>
      </c>
      <c r="CW12" s="46">
        <v>15</v>
      </c>
      <c r="CX12" s="10">
        <v>13</v>
      </c>
      <c r="CY12" s="10">
        <v>6</v>
      </c>
      <c r="CZ12" s="10">
        <v>27</v>
      </c>
      <c r="DA12" s="33">
        <v>15</v>
      </c>
      <c r="DB12" s="309">
        <f t="shared" si="7"/>
        <v>1.23</v>
      </c>
      <c r="DC12" s="274">
        <f>RANK(DB12,DB9:DB14,0)</f>
        <v>5</v>
      </c>
      <c r="DD12" s="260">
        <f>RANK(DB12,(DB5:DB7,DB9:DB14,DB16:DB21,DB23:DB29),0)</f>
        <v>10</v>
      </c>
      <c r="DE12" s="254">
        <f t="shared" si="8"/>
        <v>74</v>
      </c>
      <c r="DF12" s="261">
        <f>RANK(DE12,DE9:DE14,0)</f>
        <v>2</v>
      </c>
      <c r="DG12" s="261">
        <f>RANK(DE12,(DE5:DE7,DE9:DE14,DE16:DE21,DE23:DE29),0)</f>
        <v>3</v>
      </c>
      <c r="DH12" s="275">
        <f t="shared" si="9"/>
        <v>-0.32800000000000001</v>
      </c>
      <c r="DI12" s="262">
        <f>RANK(DH12,DH9:DH14,0)</f>
        <v>6</v>
      </c>
      <c r="DJ12" s="262">
        <f>RANK(DH12,(DH5:DH7,DH9:DH14,DH16:DH21,DH23:DH29),0)</f>
        <v>16</v>
      </c>
      <c r="DK12" s="257">
        <f t="shared" si="10"/>
        <v>13</v>
      </c>
      <c r="DL12" s="257">
        <f>RANK(DK12,DK9:DK14,1)</f>
        <v>5</v>
      </c>
      <c r="DM12" s="257">
        <f t="shared" si="11"/>
        <v>29</v>
      </c>
      <c r="DN12" s="258">
        <f>RANK(DM12,(DM5,DM6,DM7,DM9,DM10,DM11,DM18,DM19,DM12,DM20,DM13,DM23,DM24,DM16,DM25,DM17,DM26,DM27,DM21,DM28,DM29,DM14),1)</f>
        <v>10</v>
      </c>
      <c r="DO12" s="9">
        <f t="shared" si="12"/>
        <v>0.49199999999999999</v>
      </c>
      <c r="DP12" s="10">
        <f>RANK(DO12,DO9:DO14,0)</f>
        <v>5</v>
      </c>
      <c r="DQ12" s="5">
        <f t="shared" si="13"/>
        <v>22.2</v>
      </c>
      <c r="DR12" s="10">
        <f>RANK(DQ12,DQ9:DQ14,0)</f>
        <v>2</v>
      </c>
      <c r="DS12" s="24">
        <f t="shared" si="14"/>
        <v>-9.8000000000000004E-2</v>
      </c>
      <c r="DT12" s="10">
        <f>RANK(DS12,DS9:DS14,0)</f>
        <v>6</v>
      </c>
      <c r="DU12" s="11">
        <f t="shared" si="15"/>
        <v>13</v>
      </c>
      <c r="DV12" s="12">
        <f>RANK(DU12,DU9:DU14,1)</f>
        <v>5</v>
      </c>
      <c r="DW12" s="126" t="s">
        <v>95</v>
      </c>
    </row>
    <row r="13" spans="1:127" ht="15" customHeight="1" x14ac:dyDescent="0.25">
      <c r="A13" s="125" t="s">
        <v>96</v>
      </c>
      <c r="B13" s="112">
        <v>0.60499999999999998</v>
      </c>
      <c r="C13" s="48">
        <v>3</v>
      </c>
      <c r="D13" s="49">
        <v>6</v>
      </c>
      <c r="E13" s="96">
        <v>5</v>
      </c>
      <c r="F13" s="49">
        <v>2</v>
      </c>
      <c r="G13" s="49">
        <v>4</v>
      </c>
      <c r="H13" s="40">
        <v>0</v>
      </c>
      <c r="I13" s="49">
        <v>3</v>
      </c>
      <c r="J13" s="49">
        <v>15</v>
      </c>
      <c r="K13" s="15">
        <v>8</v>
      </c>
      <c r="L13" s="15">
        <v>3</v>
      </c>
      <c r="M13" s="15">
        <v>25</v>
      </c>
      <c r="N13" s="34">
        <v>7</v>
      </c>
      <c r="O13" s="47">
        <v>0</v>
      </c>
      <c r="P13" s="48">
        <v>1</v>
      </c>
      <c r="Q13" s="49">
        <v>1</v>
      </c>
      <c r="R13" s="96">
        <v>10</v>
      </c>
      <c r="S13" s="49">
        <v>1</v>
      </c>
      <c r="T13" s="49">
        <v>1</v>
      </c>
      <c r="U13" s="40">
        <v>0</v>
      </c>
      <c r="V13" s="49">
        <v>1</v>
      </c>
      <c r="W13" s="49">
        <v>2</v>
      </c>
      <c r="X13" s="15">
        <v>3</v>
      </c>
      <c r="Y13" s="15">
        <v>1</v>
      </c>
      <c r="Z13" s="15">
        <v>4</v>
      </c>
      <c r="AA13" s="34">
        <v>1</v>
      </c>
      <c r="AB13" s="47">
        <v>0</v>
      </c>
      <c r="AC13" s="48">
        <v>1</v>
      </c>
      <c r="AD13" s="49">
        <v>1</v>
      </c>
      <c r="AE13" s="96">
        <v>10</v>
      </c>
      <c r="AF13" s="49">
        <v>1</v>
      </c>
      <c r="AG13" s="49">
        <v>1</v>
      </c>
      <c r="AH13" s="40">
        <v>0</v>
      </c>
      <c r="AI13" s="49">
        <v>1</v>
      </c>
      <c r="AJ13" s="49">
        <v>1</v>
      </c>
      <c r="AK13" s="15">
        <v>3</v>
      </c>
      <c r="AL13" s="15">
        <v>1</v>
      </c>
      <c r="AM13" s="15">
        <v>3</v>
      </c>
      <c r="AN13" s="34">
        <v>1</v>
      </c>
      <c r="AO13" s="47">
        <v>0</v>
      </c>
      <c r="AP13" s="48">
        <v>1</v>
      </c>
      <c r="AQ13" s="49">
        <v>1</v>
      </c>
      <c r="AR13" s="96">
        <v>10</v>
      </c>
      <c r="AS13" s="49">
        <v>1</v>
      </c>
      <c r="AT13" s="49">
        <v>1</v>
      </c>
      <c r="AU13" s="40">
        <v>0</v>
      </c>
      <c r="AV13" s="49">
        <v>1</v>
      </c>
      <c r="AW13" s="49">
        <v>1</v>
      </c>
      <c r="AX13" s="15">
        <v>3</v>
      </c>
      <c r="AY13" s="15">
        <v>1</v>
      </c>
      <c r="AZ13" s="15">
        <v>3</v>
      </c>
      <c r="BA13" s="34">
        <v>1</v>
      </c>
      <c r="BB13" s="47">
        <v>-0.58499999999999996</v>
      </c>
      <c r="BC13" s="48">
        <v>1</v>
      </c>
      <c r="BD13" s="49">
        <v>3</v>
      </c>
      <c r="BE13" s="96">
        <v>7</v>
      </c>
      <c r="BF13" s="49">
        <v>5</v>
      </c>
      <c r="BG13" s="49">
        <v>7</v>
      </c>
      <c r="BH13" s="40">
        <v>5.1999999999999998E-2</v>
      </c>
      <c r="BI13" s="49">
        <v>3</v>
      </c>
      <c r="BJ13" s="49">
        <v>7</v>
      </c>
      <c r="BK13" s="15">
        <v>9</v>
      </c>
      <c r="BL13" s="15">
        <v>3</v>
      </c>
      <c r="BM13" s="15">
        <v>17</v>
      </c>
      <c r="BN13" s="34">
        <v>4</v>
      </c>
      <c r="BO13" s="47">
        <v>0</v>
      </c>
      <c r="BP13" s="48">
        <v>1</v>
      </c>
      <c r="BQ13" s="49">
        <v>1</v>
      </c>
      <c r="BR13" s="96">
        <v>10</v>
      </c>
      <c r="BS13" s="49">
        <v>1</v>
      </c>
      <c r="BT13" s="49">
        <v>1</v>
      </c>
      <c r="BU13" s="40">
        <v>0</v>
      </c>
      <c r="BV13" s="49">
        <v>1</v>
      </c>
      <c r="BW13" s="49">
        <v>1</v>
      </c>
      <c r="BX13" s="15">
        <v>3</v>
      </c>
      <c r="BY13" s="15">
        <v>1</v>
      </c>
      <c r="BZ13" s="15">
        <v>3</v>
      </c>
      <c r="CA13" s="34">
        <v>1</v>
      </c>
      <c r="CB13" s="47">
        <v>0.64200000000000002</v>
      </c>
      <c r="CC13" s="48">
        <v>2</v>
      </c>
      <c r="CD13" s="49">
        <v>7</v>
      </c>
      <c r="CE13" s="96">
        <v>10</v>
      </c>
      <c r="CF13" s="49">
        <v>1</v>
      </c>
      <c r="CG13" s="49">
        <v>1</v>
      </c>
      <c r="CH13" s="40">
        <v>2.5999999999999999E-2</v>
      </c>
      <c r="CI13" s="49">
        <v>2</v>
      </c>
      <c r="CJ13" s="49">
        <v>8</v>
      </c>
      <c r="CK13" s="15">
        <v>5</v>
      </c>
      <c r="CL13" s="15">
        <v>1</v>
      </c>
      <c r="CM13" s="15">
        <v>16</v>
      </c>
      <c r="CN13" s="34">
        <v>6</v>
      </c>
      <c r="CO13" s="47">
        <v>0.628</v>
      </c>
      <c r="CP13" s="48">
        <v>2</v>
      </c>
      <c r="CQ13" s="49">
        <v>6</v>
      </c>
      <c r="CR13" s="96">
        <v>10</v>
      </c>
      <c r="CS13" s="49">
        <v>1</v>
      </c>
      <c r="CT13" s="49">
        <v>1</v>
      </c>
      <c r="CU13" s="40">
        <v>2.399</v>
      </c>
      <c r="CV13" s="49">
        <v>3</v>
      </c>
      <c r="CW13" s="49">
        <v>4</v>
      </c>
      <c r="CX13" s="15">
        <v>6</v>
      </c>
      <c r="CY13" s="15">
        <v>2</v>
      </c>
      <c r="CZ13" s="15">
        <v>11</v>
      </c>
      <c r="DA13" s="34">
        <v>3</v>
      </c>
      <c r="DB13" s="311">
        <f t="shared" si="7"/>
        <v>1.29</v>
      </c>
      <c r="DC13" s="263">
        <f>RANK(DB13,DB9:DB14,0)</f>
        <v>2</v>
      </c>
      <c r="DD13" s="264">
        <f>RANK(DB13,(DB5:DB7,DB9:DB14,DB16:DB21,DB23:DB29),0)</f>
        <v>2</v>
      </c>
      <c r="DE13" s="316">
        <f t="shared" si="8"/>
        <v>72</v>
      </c>
      <c r="DF13" s="265">
        <f>RANK(DE13,DE9:DE14,0)</f>
        <v>5</v>
      </c>
      <c r="DG13" s="265">
        <f>RANK(DE13,(DE5:DE7,DE9:DE14,DE16:DE21,DE23:DE29),0)</f>
        <v>8</v>
      </c>
      <c r="DH13" s="249">
        <f t="shared" si="9"/>
        <v>2.4769999999999999</v>
      </c>
      <c r="DI13" s="266">
        <f>RANK(DH13,DH9:DH14,0)</f>
        <v>2</v>
      </c>
      <c r="DJ13" s="266">
        <f>RANK(DH13,(DH5:DH7,DH9:DH14,DH16:DH21,DH23:DH29),0)</f>
        <v>2</v>
      </c>
      <c r="DK13" s="267">
        <f t="shared" si="10"/>
        <v>9</v>
      </c>
      <c r="DL13" s="267">
        <f>RANK(DK13,DK9:DK14,1)</f>
        <v>2</v>
      </c>
      <c r="DM13" s="267">
        <f t="shared" si="11"/>
        <v>12</v>
      </c>
      <c r="DN13" s="268">
        <f>RANK(DM13,(DM5,DM6,DM7,DM9,DM10,DM11,DM18,DM19,DM12,DM20,DM13,DM23,DM24,DM16,DM25,DM17,DM26,DM27,DM21,DM28,DM29,DM14),1)</f>
        <v>2</v>
      </c>
      <c r="DO13" s="14">
        <f t="shared" si="12"/>
        <v>0.51600000000000001</v>
      </c>
      <c r="DP13" s="15">
        <f>RANK(DO13,DO9:DO14,0)</f>
        <v>2</v>
      </c>
      <c r="DQ13" s="7">
        <f t="shared" si="13"/>
        <v>21.6</v>
      </c>
      <c r="DR13" s="15">
        <f>RANK(DQ13,DQ9:DQ14,0)</f>
        <v>5</v>
      </c>
      <c r="DS13" s="25">
        <f t="shared" si="14"/>
        <v>0.74299999999999999</v>
      </c>
      <c r="DT13" s="15">
        <f>RANK(DS13,DS9:DS14,0)</f>
        <v>2</v>
      </c>
      <c r="DU13" s="16">
        <f t="shared" si="15"/>
        <v>9</v>
      </c>
      <c r="DV13" s="17">
        <f>RANK(DU13,DU9:DU14,1)</f>
        <v>2</v>
      </c>
      <c r="DW13" s="125" t="s">
        <v>96</v>
      </c>
    </row>
    <row r="14" spans="1:127" ht="15" customHeight="1" thickBot="1" x14ac:dyDescent="0.3">
      <c r="A14" s="126" t="s">
        <v>97</v>
      </c>
      <c r="B14" s="111">
        <v>0.54600000000000004</v>
      </c>
      <c r="C14" s="53">
        <v>6</v>
      </c>
      <c r="D14" s="46">
        <v>19</v>
      </c>
      <c r="E14" s="95">
        <v>5</v>
      </c>
      <c r="F14" s="46">
        <v>2</v>
      </c>
      <c r="G14" s="57">
        <v>4</v>
      </c>
      <c r="H14" s="42">
        <v>-0.11600000000000001</v>
      </c>
      <c r="I14" s="59">
        <v>5</v>
      </c>
      <c r="J14" s="46">
        <v>17</v>
      </c>
      <c r="K14" s="10">
        <v>13</v>
      </c>
      <c r="L14" s="10">
        <v>5</v>
      </c>
      <c r="M14" s="10">
        <v>40</v>
      </c>
      <c r="N14" s="33">
        <v>20</v>
      </c>
      <c r="O14" s="44">
        <v>0</v>
      </c>
      <c r="P14" s="53">
        <v>1</v>
      </c>
      <c r="Q14" s="46">
        <v>1</v>
      </c>
      <c r="R14" s="95">
        <v>10</v>
      </c>
      <c r="S14" s="46">
        <v>1</v>
      </c>
      <c r="T14" s="57">
        <v>1</v>
      </c>
      <c r="U14" s="42">
        <v>0</v>
      </c>
      <c r="V14" s="59">
        <v>1</v>
      </c>
      <c r="W14" s="46">
        <v>2</v>
      </c>
      <c r="X14" s="10">
        <v>3</v>
      </c>
      <c r="Y14" s="10">
        <v>1</v>
      </c>
      <c r="Z14" s="10">
        <v>4</v>
      </c>
      <c r="AA14" s="33">
        <v>1</v>
      </c>
      <c r="AB14" s="44">
        <v>0</v>
      </c>
      <c r="AC14" s="53">
        <v>1</v>
      </c>
      <c r="AD14" s="46">
        <v>1</v>
      </c>
      <c r="AE14" s="95">
        <v>10</v>
      </c>
      <c r="AF14" s="46">
        <v>1</v>
      </c>
      <c r="AG14" s="57">
        <v>1</v>
      </c>
      <c r="AH14" s="42">
        <v>0</v>
      </c>
      <c r="AI14" s="59">
        <v>1</v>
      </c>
      <c r="AJ14" s="46">
        <v>1</v>
      </c>
      <c r="AK14" s="10">
        <v>3</v>
      </c>
      <c r="AL14" s="10">
        <v>1</v>
      </c>
      <c r="AM14" s="10">
        <v>3</v>
      </c>
      <c r="AN14" s="33">
        <v>1</v>
      </c>
      <c r="AO14" s="44">
        <v>0</v>
      </c>
      <c r="AP14" s="53">
        <v>1</v>
      </c>
      <c r="AQ14" s="46">
        <v>1</v>
      </c>
      <c r="AR14" s="95">
        <v>10</v>
      </c>
      <c r="AS14" s="46">
        <v>1</v>
      </c>
      <c r="AT14" s="57">
        <v>1</v>
      </c>
      <c r="AU14" s="42">
        <v>0</v>
      </c>
      <c r="AV14" s="59">
        <v>1</v>
      </c>
      <c r="AW14" s="46">
        <v>1</v>
      </c>
      <c r="AX14" s="10">
        <v>3</v>
      </c>
      <c r="AY14" s="10">
        <v>1</v>
      </c>
      <c r="AZ14" s="10">
        <v>3</v>
      </c>
      <c r="BA14" s="33">
        <v>1</v>
      </c>
      <c r="BB14" s="44">
        <v>-0.623</v>
      </c>
      <c r="BC14" s="53">
        <v>5</v>
      </c>
      <c r="BD14" s="46">
        <v>15</v>
      </c>
      <c r="BE14" s="95">
        <v>8</v>
      </c>
      <c r="BF14" s="46">
        <v>4</v>
      </c>
      <c r="BG14" s="57">
        <v>6</v>
      </c>
      <c r="BH14" s="42">
        <v>1.2E-2</v>
      </c>
      <c r="BI14" s="59">
        <v>5</v>
      </c>
      <c r="BJ14" s="46">
        <v>12</v>
      </c>
      <c r="BK14" s="10">
        <v>14</v>
      </c>
      <c r="BL14" s="10">
        <v>6</v>
      </c>
      <c r="BM14" s="10">
        <v>33</v>
      </c>
      <c r="BN14" s="33">
        <v>12</v>
      </c>
      <c r="BO14" s="54">
        <v>0</v>
      </c>
      <c r="BP14" s="55">
        <v>1</v>
      </c>
      <c r="BQ14" s="56">
        <v>1</v>
      </c>
      <c r="BR14" s="95">
        <v>10</v>
      </c>
      <c r="BS14" s="46">
        <v>1</v>
      </c>
      <c r="BT14" s="57">
        <v>1</v>
      </c>
      <c r="BU14" s="64">
        <v>0</v>
      </c>
      <c r="BV14" s="62">
        <v>1</v>
      </c>
      <c r="BW14" s="56">
        <v>1</v>
      </c>
      <c r="BX14" s="4">
        <v>3</v>
      </c>
      <c r="BY14" s="4">
        <v>1</v>
      </c>
      <c r="BZ14" s="4">
        <v>3</v>
      </c>
      <c r="CA14" s="32">
        <v>1</v>
      </c>
      <c r="CB14" s="54">
        <v>0.63600000000000001</v>
      </c>
      <c r="CC14" s="55">
        <v>4</v>
      </c>
      <c r="CD14" s="56">
        <v>17</v>
      </c>
      <c r="CE14" s="95">
        <v>10</v>
      </c>
      <c r="CF14" s="56">
        <v>1</v>
      </c>
      <c r="CG14" s="63">
        <v>1</v>
      </c>
      <c r="CH14" s="64">
        <v>1.7000000000000001E-2</v>
      </c>
      <c r="CI14" s="62">
        <v>3</v>
      </c>
      <c r="CJ14" s="56">
        <v>9</v>
      </c>
      <c r="CK14" s="19">
        <v>8</v>
      </c>
      <c r="CL14" s="19">
        <v>4</v>
      </c>
      <c r="CM14" s="19">
        <v>27</v>
      </c>
      <c r="CN14" s="35">
        <v>14</v>
      </c>
      <c r="CO14" s="54">
        <v>0.61699999999999999</v>
      </c>
      <c r="CP14" s="55">
        <v>5</v>
      </c>
      <c r="CQ14" s="56">
        <v>9</v>
      </c>
      <c r="CR14" s="95">
        <v>10</v>
      </c>
      <c r="CS14" s="56">
        <v>1</v>
      </c>
      <c r="CT14" s="63">
        <v>1</v>
      </c>
      <c r="CU14" s="64">
        <v>2.5489999999999999</v>
      </c>
      <c r="CV14" s="62">
        <v>2</v>
      </c>
      <c r="CW14" s="56">
        <v>3</v>
      </c>
      <c r="CX14" s="19">
        <v>8</v>
      </c>
      <c r="CY14" s="19">
        <v>3</v>
      </c>
      <c r="CZ14" s="19">
        <v>13</v>
      </c>
      <c r="DA14" s="35">
        <v>4</v>
      </c>
      <c r="DB14" s="309">
        <f t="shared" si="7"/>
        <v>1.1759999999999999</v>
      </c>
      <c r="DC14" s="274">
        <f>RANK(DB14,DB9:DB14,0)</f>
        <v>6</v>
      </c>
      <c r="DD14" s="260">
        <f>RANK(DB14,(DB5:DB7,DB9:DB14,DB16:DB21,DB23:DB29),0)</f>
        <v>15</v>
      </c>
      <c r="DE14" s="254">
        <f t="shared" si="8"/>
        <v>73</v>
      </c>
      <c r="DF14" s="261">
        <f>RANK(DE14,DE9:DE14,0)</f>
        <v>4</v>
      </c>
      <c r="DG14" s="276">
        <f>RANK(DE14,(DE5:DE7,DE9:DE14,DE16:DE21,DE23:DE29),0)</f>
        <v>7</v>
      </c>
      <c r="DH14" s="275">
        <f t="shared" si="9"/>
        <v>2.4620000000000002</v>
      </c>
      <c r="DI14" s="277">
        <f>RANK(DH14,DH9:DH14,0)</f>
        <v>3</v>
      </c>
      <c r="DJ14" s="262">
        <f>RANK(DH14,(DH5:DH7,DH9:DH14,DH16:DH21,DH23:DH29),0)</f>
        <v>3</v>
      </c>
      <c r="DK14" s="257">
        <f t="shared" si="10"/>
        <v>13</v>
      </c>
      <c r="DL14" s="257">
        <f>RANK(DK14,DK9:DK14,1)</f>
        <v>5</v>
      </c>
      <c r="DM14" s="257">
        <f t="shared" si="11"/>
        <v>25</v>
      </c>
      <c r="DN14" s="258">
        <f>RANK(DM14,(DM5,DM6,DM7,DM9,DM10,DM11,DM18,DM19,DM12,DM20,DM13,DM23,DM24,DM16,DM25,DM17,DM26,DM27,DM21,DM28,DM29,DM14),1)</f>
        <v>6</v>
      </c>
      <c r="DO14" s="9">
        <f t="shared" si="12"/>
        <v>0.47</v>
      </c>
      <c r="DP14" s="10">
        <f>RANK(DO14,DO9:DO14,0)</f>
        <v>6</v>
      </c>
      <c r="DQ14" s="5">
        <f t="shared" si="13"/>
        <v>21.9</v>
      </c>
      <c r="DR14" s="10">
        <f>RANK(DQ14,DQ9:DQ14,0)</f>
        <v>4</v>
      </c>
      <c r="DS14" s="24">
        <f t="shared" si="14"/>
        <v>0.73899999999999999</v>
      </c>
      <c r="DT14" s="10">
        <f>RANK(DS14,DS9:DS14,0)</f>
        <v>3</v>
      </c>
      <c r="DU14" s="11">
        <f t="shared" si="15"/>
        <v>13</v>
      </c>
      <c r="DV14" s="12">
        <f>RANK(DU14,DU9:DU14,1)</f>
        <v>5</v>
      </c>
      <c r="DW14" s="126" t="s">
        <v>97</v>
      </c>
    </row>
    <row r="15" spans="1:127" ht="15" customHeight="1" thickBot="1" x14ac:dyDescent="0.3">
      <c r="A15" s="229" t="s">
        <v>55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4"/>
      <c r="O15" s="222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4"/>
      <c r="AB15" s="222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4"/>
      <c r="AO15" s="222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4"/>
      <c r="BB15" s="222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4"/>
      <c r="BO15" s="222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4"/>
      <c r="CB15" s="222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4"/>
      <c r="CO15" s="222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4"/>
      <c r="DB15" s="314"/>
      <c r="DC15" s="303"/>
      <c r="DD15" s="303"/>
      <c r="DE15" s="315"/>
      <c r="DF15" s="303"/>
      <c r="DG15" s="303"/>
      <c r="DH15" s="304"/>
      <c r="DI15" s="303"/>
      <c r="DJ15" s="303"/>
      <c r="DK15" s="303"/>
      <c r="DL15" s="303"/>
      <c r="DM15" s="303"/>
      <c r="DN15" s="303"/>
      <c r="DO15" s="242"/>
      <c r="DP15" s="238"/>
      <c r="DQ15" s="244"/>
      <c r="DR15" s="238"/>
      <c r="DS15" s="243"/>
      <c r="DT15" s="238"/>
      <c r="DU15" s="245"/>
      <c r="DV15" s="306"/>
      <c r="DW15" s="229" t="s">
        <v>55</v>
      </c>
    </row>
    <row r="16" spans="1:127" ht="15" customHeight="1" x14ac:dyDescent="0.25">
      <c r="A16" s="123" t="s">
        <v>58</v>
      </c>
      <c r="B16" s="111">
        <v>0.51300000000000001</v>
      </c>
      <c r="C16" s="53">
        <v>6</v>
      </c>
      <c r="D16" s="46">
        <v>22</v>
      </c>
      <c r="E16" s="95">
        <v>5</v>
      </c>
      <c r="F16" s="59">
        <v>1</v>
      </c>
      <c r="G16" s="57">
        <v>4</v>
      </c>
      <c r="H16" s="42">
        <v>0.104</v>
      </c>
      <c r="I16" s="59">
        <v>6</v>
      </c>
      <c r="J16" s="57">
        <v>13</v>
      </c>
      <c r="K16" s="10">
        <v>13</v>
      </c>
      <c r="L16" s="10">
        <v>6</v>
      </c>
      <c r="M16" s="10">
        <v>39</v>
      </c>
      <c r="N16" s="33">
        <v>19</v>
      </c>
      <c r="O16" s="44">
        <v>0</v>
      </c>
      <c r="P16" s="53">
        <v>1</v>
      </c>
      <c r="Q16" s="46">
        <v>1</v>
      </c>
      <c r="R16" s="95">
        <v>10</v>
      </c>
      <c r="S16" s="59">
        <v>1</v>
      </c>
      <c r="T16" s="57">
        <v>1</v>
      </c>
      <c r="U16" s="42">
        <v>0</v>
      </c>
      <c r="V16" s="59">
        <v>1</v>
      </c>
      <c r="W16" s="57">
        <v>2</v>
      </c>
      <c r="X16" s="10">
        <v>3</v>
      </c>
      <c r="Y16" s="10">
        <v>1</v>
      </c>
      <c r="Z16" s="10">
        <v>4</v>
      </c>
      <c r="AA16" s="33">
        <v>1</v>
      </c>
      <c r="AB16" s="44">
        <v>0</v>
      </c>
      <c r="AC16" s="53">
        <v>1</v>
      </c>
      <c r="AD16" s="46">
        <v>1</v>
      </c>
      <c r="AE16" s="95">
        <v>10</v>
      </c>
      <c r="AF16" s="59">
        <v>1</v>
      </c>
      <c r="AG16" s="57">
        <v>1</v>
      </c>
      <c r="AH16" s="42">
        <v>0</v>
      </c>
      <c r="AI16" s="59">
        <v>1</v>
      </c>
      <c r="AJ16" s="57">
        <v>1</v>
      </c>
      <c r="AK16" s="10">
        <v>3</v>
      </c>
      <c r="AL16" s="10">
        <v>1</v>
      </c>
      <c r="AM16" s="10">
        <v>3</v>
      </c>
      <c r="AN16" s="33">
        <v>1</v>
      </c>
      <c r="AO16" s="44">
        <v>0</v>
      </c>
      <c r="AP16" s="53">
        <v>1</v>
      </c>
      <c r="AQ16" s="46">
        <v>1</v>
      </c>
      <c r="AR16" s="95">
        <v>10</v>
      </c>
      <c r="AS16" s="59">
        <v>1</v>
      </c>
      <c r="AT16" s="57">
        <v>1</v>
      </c>
      <c r="AU16" s="42">
        <v>0</v>
      </c>
      <c r="AV16" s="59">
        <v>1</v>
      </c>
      <c r="AW16" s="57">
        <v>1</v>
      </c>
      <c r="AX16" s="10">
        <v>3</v>
      </c>
      <c r="AY16" s="10">
        <v>1</v>
      </c>
      <c r="AZ16" s="10">
        <v>3</v>
      </c>
      <c r="BA16" s="33">
        <v>1</v>
      </c>
      <c r="BB16" s="44">
        <v>-0.59599999999999997</v>
      </c>
      <c r="BC16" s="53">
        <v>3</v>
      </c>
      <c r="BD16" s="46">
        <v>8</v>
      </c>
      <c r="BE16" s="95">
        <v>7</v>
      </c>
      <c r="BF16" s="59">
        <v>2</v>
      </c>
      <c r="BG16" s="57">
        <v>7</v>
      </c>
      <c r="BH16" s="42">
        <v>0.02</v>
      </c>
      <c r="BI16" s="59">
        <v>2</v>
      </c>
      <c r="BJ16" s="57">
        <v>9</v>
      </c>
      <c r="BK16" s="10">
        <v>7</v>
      </c>
      <c r="BL16" s="10">
        <v>2</v>
      </c>
      <c r="BM16" s="10">
        <v>24</v>
      </c>
      <c r="BN16" s="33">
        <v>8</v>
      </c>
      <c r="BO16" s="44">
        <v>0</v>
      </c>
      <c r="BP16" s="53">
        <v>1</v>
      </c>
      <c r="BQ16" s="46">
        <v>1</v>
      </c>
      <c r="BR16" s="95">
        <v>10</v>
      </c>
      <c r="BS16" s="59">
        <v>1</v>
      </c>
      <c r="BT16" s="57">
        <v>1</v>
      </c>
      <c r="BU16" s="42">
        <v>0</v>
      </c>
      <c r="BV16" s="59">
        <v>1</v>
      </c>
      <c r="BW16" s="57">
        <v>1</v>
      </c>
      <c r="BX16" s="10">
        <v>3</v>
      </c>
      <c r="BY16" s="10">
        <v>1</v>
      </c>
      <c r="BZ16" s="10">
        <v>3</v>
      </c>
      <c r="CA16" s="33">
        <v>1</v>
      </c>
      <c r="CB16" s="44">
        <v>0.63800000000000001</v>
      </c>
      <c r="CC16" s="53">
        <v>5</v>
      </c>
      <c r="CD16" s="46">
        <v>13</v>
      </c>
      <c r="CE16" s="95">
        <v>10</v>
      </c>
      <c r="CF16" s="59">
        <v>1</v>
      </c>
      <c r="CG16" s="57">
        <v>1</v>
      </c>
      <c r="CH16" s="42">
        <v>0</v>
      </c>
      <c r="CI16" s="59">
        <v>4</v>
      </c>
      <c r="CJ16" s="57">
        <v>13</v>
      </c>
      <c r="CK16" s="10">
        <v>10</v>
      </c>
      <c r="CL16" s="10">
        <v>5</v>
      </c>
      <c r="CM16" s="10">
        <v>27</v>
      </c>
      <c r="CN16" s="33">
        <v>14</v>
      </c>
      <c r="CO16" s="44">
        <v>0.60599999999999998</v>
      </c>
      <c r="CP16" s="53">
        <v>4</v>
      </c>
      <c r="CQ16" s="46">
        <v>14</v>
      </c>
      <c r="CR16" s="95">
        <v>10</v>
      </c>
      <c r="CS16" s="59">
        <v>1</v>
      </c>
      <c r="CT16" s="57">
        <v>1</v>
      </c>
      <c r="CU16" s="42">
        <v>0.90400000000000003</v>
      </c>
      <c r="CV16" s="59">
        <v>1</v>
      </c>
      <c r="CW16" s="57">
        <v>5</v>
      </c>
      <c r="CX16" s="10">
        <v>6</v>
      </c>
      <c r="CY16" s="10">
        <v>2</v>
      </c>
      <c r="CZ16" s="10">
        <v>20</v>
      </c>
      <c r="DA16" s="33">
        <v>9</v>
      </c>
      <c r="DB16" s="309">
        <f t="shared" ref="DB16:DB21" si="16">SUM(B16,O16,AB16,AO16,BB16,BO16,CB16,CO16)</f>
        <v>1.161</v>
      </c>
      <c r="DC16" s="274">
        <f>RANK(DB16,DB16:DB21,0)</f>
        <v>4</v>
      </c>
      <c r="DD16" s="260">
        <f>RANK(DB16,(DB5:DB7,DB9:DB14,DB16:DB21,DB23:DB29),0)</f>
        <v>17</v>
      </c>
      <c r="DE16" s="254">
        <f t="shared" ref="DE16:DE21" si="17">SUM(E16,R16,AE16,AR16,BE16,BR16,CE16,CR16)</f>
        <v>72</v>
      </c>
      <c r="DF16" s="278">
        <f>RANK(DE16,DE16:DE21,0)</f>
        <v>2</v>
      </c>
      <c r="DG16" s="276">
        <f>RANK(DE16,(DE5:DE7,DE9:DE14,DE16:DE21,DE23:DE29),0)</f>
        <v>8</v>
      </c>
      <c r="DH16" s="275">
        <f t="shared" ref="DH16:DH21" si="18">SUM(H16,U16,AH16,AU16,BH16,BU16,CH16,CU16)</f>
        <v>1.028</v>
      </c>
      <c r="DI16" s="277">
        <f>RANK(DH16,DH16:DH21,0)</f>
        <v>1</v>
      </c>
      <c r="DJ16" s="279">
        <f>RANK(DH16,(DH5:DH7,DH9:DH14,DH16:DH21,DH23:DH29),0)</f>
        <v>7</v>
      </c>
      <c r="DK16" s="257">
        <f t="shared" ref="DK16:DK21" si="19">SUM(DC16,DF16,DI16)</f>
        <v>7</v>
      </c>
      <c r="DL16" s="257">
        <f>RANK(DK16,DK16:DK21,1)</f>
        <v>2</v>
      </c>
      <c r="DM16" s="257">
        <f t="shared" ref="DM16:DM21" si="20">SUM(DD16,DG16,DJ16)</f>
        <v>32</v>
      </c>
      <c r="DN16" s="258">
        <f>RANK(DM16,(DM5,DM6,DM7,DM9,DM10,DM11,DM18,DM19,DM12,DM20,DM13,DM23,DM24,DM16,DM25,DM17,DM26,DM27,DM21,DM28,DM29,DM14),1)</f>
        <v>12</v>
      </c>
      <c r="DO16" s="9">
        <f t="shared" ref="DO16:DO21" si="21">DB16*4/10</f>
        <v>0.46400000000000002</v>
      </c>
      <c r="DP16" s="10">
        <f>RANK(DO16,DO16:DO21,0)</f>
        <v>4</v>
      </c>
      <c r="DQ16" s="5">
        <f t="shared" ref="DQ16:DQ21" si="22">DE16*3/10</f>
        <v>21.6</v>
      </c>
      <c r="DR16" s="10">
        <f>RANK(DQ16,DQ16:DQ21,0)</f>
        <v>2</v>
      </c>
      <c r="DS16" s="24">
        <f t="shared" ref="DS16:DS21" si="23">DH16*3/10</f>
        <v>0.308</v>
      </c>
      <c r="DT16" s="10">
        <f>RANK(DS16,DS16:DS21,0)</f>
        <v>1</v>
      </c>
      <c r="DU16" s="10">
        <f t="shared" ref="DU16:DU21" si="24">SUM(DP16,DR16,DT16)</f>
        <v>7</v>
      </c>
      <c r="DV16" s="12">
        <f>RANK(DU16,DU16:DU21,1)</f>
        <v>2</v>
      </c>
      <c r="DW16" s="123" t="s">
        <v>58</v>
      </c>
    </row>
    <row r="17" spans="1:127" ht="15" customHeight="1" x14ac:dyDescent="0.25">
      <c r="A17" s="124" t="s">
        <v>59</v>
      </c>
      <c r="B17" s="112">
        <v>0.57799999999999996</v>
      </c>
      <c r="C17" s="48">
        <v>2</v>
      </c>
      <c r="D17" s="49">
        <v>11</v>
      </c>
      <c r="E17" s="96">
        <v>5</v>
      </c>
      <c r="F17" s="60">
        <v>1</v>
      </c>
      <c r="G17" s="61">
        <v>4</v>
      </c>
      <c r="H17" s="40">
        <v>0.28399999999999997</v>
      </c>
      <c r="I17" s="60">
        <v>5</v>
      </c>
      <c r="J17" s="61">
        <v>11</v>
      </c>
      <c r="K17" s="15">
        <v>8</v>
      </c>
      <c r="L17" s="15">
        <v>2</v>
      </c>
      <c r="M17" s="15">
        <v>26</v>
      </c>
      <c r="N17" s="34">
        <v>8</v>
      </c>
      <c r="O17" s="47">
        <v>-1.2E-2</v>
      </c>
      <c r="P17" s="48">
        <v>6</v>
      </c>
      <c r="Q17" s="49">
        <v>21</v>
      </c>
      <c r="R17" s="96">
        <v>10</v>
      </c>
      <c r="S17" s="60">
        <v>1</v>
      </c>
      <c r="T17" s="61">
        <v>1</v>
      </c>
      <c r="U17" s="40">
        <v>0</v>
      </c>
      <c r="V17" s="60">
        <v>1</v>
      </c>
      <c r="W17" s="61">
        <v>2</v>
      </c>
      <c r="X17" s="15">
        <v>8</v>
      </c>
      <c r="Y17" s="15">
        <v>6</v>
      </c>
      <c r="Z17" s="15">
        <v>24</v>
      </c>
      <c r="AA17" s="34">
        <v>21</v>
      </c>
      <c r="AB17" s="47">
        <v>0</v>
      </c>
      <c r="AC17" s="48">
        <v>1</v>
      </c>
      <c r="AD17" s="49">
        <v>1</v>
      </c>
      <c r="AE17" s="96">
        <v>10</v>
      </c>
      <c r="AF17" s="60">
        <v>1</v>
      </c>
      <c r="AG17" s="61">
        <v>1</v>
      </c>
      <c r="AH17" s="40">
        <v>0</v>
      </c>
      <c r="AI17" s="60">
        <v>1</v>
      </c>
      <c r="AJ17" s="61">
        <v>1</v>
      </c>
      <c r="AK17" s="15">
        <v>3</v>
      </c>
      <c r="AL17" s="15">
        <v>1</v>
      </c>
      <c r="AM17" s="15">
        <v>3</v>
      </c>
      <c r="AN17" s="34">
        <v>1</v>
      </c>
      <c r="AO17" s="47">
        <v>0</v>
      </c>
      <c r="AP17" s="48">
        <v>1</v>
      </c>
      <c r="AQ17" s="49">
        <v>1</v>
      </c>
      <c r="AR17" s="96">
        <v>10</v>
      </c>
      <c r="AS17" s="60">
        <v>1</v>
      </c>
      <c r="AT17" s="61">
        <v>1</v>
      </c>
      <c r="AU17" s="40">
        <v>0</v>
      </c>
      <c r="AV17" s="60">
        <v>1</v>
      </c>
      <c r="AW17" s="61">
        <v>1</v>
      </c>
      <c r="AX17" s="15">
        <v>3</v>
      </c>
      <c r="AY17" s="15">
        <v>1</v>
      </c>
      <c r="AZ17" s="15">
        <v>3</v>
      </c>
      <c r="BA17" s="34">
        <v>1</v>
      </c>
      <c r="BB17" s="47">
        <v>-0.59199999999999997</v>
      </c>
      <c r="BC17" s="48">
        <v>2</v>
      </c>
      <c r="BD17" s="49">
        <v>6</v>
      </c>
      <c r="BE17" s="96">
        <v>7</v>
      </c>
      <c r="BF17" s="60">
        <v>2</v>
      </c>
      <c r="BG17" s="61">
        <v>7</v>
      </c>
      <c r="BH17" s="40">
        <v>1.2999999999999999E-2</v>
      </c>
      <c r="BI17" s="60">
        <v>3</v>
      </c>
      <c r="BJ17" s="61">
        <v>10</v>
      </c>
      <c r="BK17" s="15">
        <v>7</v>
      </c>
      <c r="BL17" s="15">
        <v>2</v>
      </c>
      <c r="BM17" s="15">
        <v>23</v>
      </c>
      <c r="BN17" s="34">
        <v>6</v>
      </c>
      <c r="BO17" s="47">
        <v>0</v>
      </c>
      <c r="BP17" s="48">
        <v>1</v>
      </c>
      <c r="BQ17" s="49">
        <v>1</v>
      </c>
      <c r="BR17" s="96">
        <v>10</v>
      </c>
      <c r="BS17" s="60">
        <v>1</v>
      </c>
      <c r="BT17" s="61">
        <v>1</v>
      </c>
      <c r="BU17" s="40">
        <v>0</v>
      </c>
      <c r="BV17" s="60">
        <v>1</v>
      </c>
      <c r="BW17" s="61">
        <v>1</v>
      </c>
      <c r="BX17" s="15">
        <v>3</v>
      </c>
      <c r="BY17" s="15">
        <v>1</v>
      </c>
      <c r="BZ17" s="15">
        <v>3</v>
      </c>
      <c r="CA17" s="34">
        <v>1</v>
      </c>
      <c r="CB17" s="47">
        <v>0.65</v>
      </c>
      <c r="CC17" s="48">
        <v>2</v>
      </c>
      <c r="CD17" s="49">
        <v>4</v>
      </c>
      <c r="CE17" s="96">
        <v>10</v>
      </c>
      <c r="CF17" s="60">
        <v>1</v>
      </c>
      <c r="CG17" s="61">
        <v>1</v>
      </c>
      <c r="CH17" s="40">
        <v>4.0000000000000001E-3</v>
      </c>
      <c r="CI17" s="60">
        <v>3</v>
      </c>
      <c r="CJ17" s="61">
        <v>10</v>
      </c>
      <c r="CK17" s="15">
        <v>6</v>
      </c>
      <c r="CL17" s="15">
        <v>2</v>
      </c>
      <c r="CM17" s="15">
        <v>15</v>
      </c>
      <c r="CN17" s="34">
        <v>4</v>
      </c>
      <c r="CO17" s="47">
        <v>0.60799999999999998</v>
      </c>
      <c r="CP17" s="48">
        <v>2</v>
      </c>
      <c r="CQ17" s="49">
        <v>12</v>
      </c>
      <c r="CR17" s="96">
        <v>10</v>
      </c>
      <c r="CS17" s="60">
        <v>1</v>
      </c>
      <c r="CT17" s="61">
        <v>1</v>
      </c>
      <c r="CU17" s="40">
        <v>0.188</v>
      </c>
      <c r="CV17" s="60">
        <v>2</v>
      </c>
      <c r="CW17" s="61">
        <v>8</v>
      </c>
      <c r="CX17" s="15">
        <v>5</v>
      </c>
      <c r="CY17" s="15">
        <v>1</v>
      </c>
      <c r="CZ17" s="15">
        <v>21</v>
      </c>
      <c r="DA17" s="34">
        <v>10</v>
      </c>
      <c r="DB17" s="311">
        <f t="shared" si="16"/>
        <v>1.232</v>
      </c>
      <c r="DC17" s="263">
        <f>RANK(DB17,DB16:DB21,0)</f>
        <v>2</v>
      </c>
      <c r="DD17" s="264">
        <f>RANK(DB17,(DB5:DB7,DB9:DB14,DB16:DB21,DB23:DB29),0)</f>
        <v>9</v>
      </c>
      <c r="DE17" s="316">
        <f t="shared" si="17"/>
        <v>72</v>
      </c>
      <c r="DF17" s="280">
        <f>RANK(DE17,DE16:DE21,0)</f>
        <v>2</v>
      </c>
      <c r="DG17" s="281">
        <f>RANK(DE17,(DE5:DE7,DE9:DE14,DE16:DE21,DE23:DE29),0)</f>
        <v>8</v>
      </c>
      <c r="DH17" s="249">
        <f t="shared" si="18"/>
        <v>0.48899999999999999</v>
      </c>
      <c r="DI17" s="282">
        <f>RANK(DH17,DH16:DH21,0)</f>
        <v>3</v>
      </c>
      <c r="DJ17" s="283">
        <f>RANK(DH17,(DH5:DH7,DH9:DH14,DH16:DH21,DH23:DH29),0)</f>
        <v>11</v>
      </c>
      <c r="DK17" s="267">
        <f t="shared" si="19"/>
        <v>7</v>
      </c>
      <c r="DL17" s="267">
        <f>RANK(DK17,DK16:DK21,1)</f>
        <v>2</v>
      </c>
      <c r="DM17" s="267">
        <f t="shared" si="20"/>
        <v>28</v>
      </c>
      <c r="DN17" s="268">
        <f>RANK(DM17,(DM5,DM6,DM7,DM9,DM10,DM11,DM18,DM19,DM12,DM20,DM13,DM23,DM24,DM16,DM25,DM17,DM26,DM27,DM21,DM28,DM29,DM14),1)</f>
        <v>9</v>
      </c>
      <c r="DO17" s="14">
        <f t="shared" si="21"/>
        <v>0.49299999999999999</v>
      </c>
      <c r="DP17" s="15">
        <f>RANK(DO17,DO16:DO21,0)</f>
        <v>2</v>
      </c>
      <c r="DQ17" s="7">
        <f t="shared" si="22"/>
        <v>21.6</v>
      </c>
      <c r="DR17" s="15">
        <f>RANK(DQ17,DQ16:DQ21,0)</f>
        <v>2</v>
      </c>
      <c r="DS17" s="25">
        <f t="shared" si="23"/>
        <v>0.14699999999999999</v>
      </c>
      <c r="DT17" s="15">
        <f>RANK(DS17,DS16:DS21,0)</f>
        <v>3</v>
      </c>
      <c r="DU17" s="15">
        <f t="shared" si="24"/>
        <v>7</v>
      </c>
      <c r="DV17" s="17">
        <f>RANK(DU17,DU16:DU21,1)</f>
        <v>2</v>
      </c>
      <c r="DW17" s="124" t="s">
        <v>59</v>
      </c>
    </row>
    <row r="18" spans="1:127" ht="15" customHeight="1" x14ac:dyDescent="0.25">
      <c r="A18" s="125" t="s">
        <v>52</v>
      </c>
      <c r="B18" s="113">
        <v>0.54500000000000004</v>
      </c>
      <c r="C18" s="51">
        <v>4</v>
      </c>
      <c r="D18" s="52">
        <v>20</v>
      </c>
      <c r="E18" s="94">
        <v>5</v>
      </c>
      <c r="F18" s="52">
        <v>1</v>
      </c>
      <c r="G18" s="52">
        <v>4</v>
      </c>
      <c r="H18" s="39">
        <v>1.008</v>
      </c>
      <c r="I18" s="52">
        <v>2</v>
      </c>
      <c r="J18" s="52">
        <v>5</v>
      </c>
      <c r="K18" s="4">
        <v>7</v>
      </c>
      <c r="L18" s="4">
        <v>1</v>
      </c>
      <c r="M18" s="4">
        <v>29</v>
      </c>
      <c r="N18" s="32">
        <v>13</v>
      </c>
      <c r="O18" s="50">
        <v>0</v>
      </c>
      <c r="P18" s="51">
        <v>1</v>
      </c>
      <c r="Q18" s="52">
        <v>1</v>
      </c>
      <c r="R18" s="94">
        <v>10</v>
      </c>
      <c r="S18" s="52">
        <v>1</v>
      </c>
      <c r="T18" s="52">
        <v>1</v>
      </c>
      <c r="U18" s="39">
        <v>0</v>
      </c>
      <c r="V18" s="52">
        <v>1</v>
      </c>
      <c r="W18" s="52">
        <v>2</v>
      </c>
      <c r="X18" s="4">
        <v>3</v>
      </c>
      <c r="Y18" s="4">
        <v>1</v>
      </c>
      <c r="Z18" s="4">
        <v>4</v>
      </c>
      <c r="AA18" s="32">
        <v>1</v>
      </c>
      <c r="AB18" s="50">
        <v>0</v>
      </c>
      <c r="AC18" s="51">
        <v>1</v>
      </c>
      <c r="AD18" s="52">
        <v>1</v>
      </c>
      <c r="AE18" s="94">
        <v>10</v>
      </c>
      <c r="AF18" s="52">
        <v>1</v>
      </c>
      <c r="AG18" s="52">
        <v>1</v>
      </c>
      <c r="AH18" s="39">
        <v>0</v>
      </c>
      <c r="AI18" s="52">
        <v>1</v>
      </c>
      <c r="AJ18" s="52">
        <v>1</v>
      </c>
      <c r="AK18" s="4">
        <v>3</v>
      </c>
      <c r="AL18" s="4">
        <v>1</v>
      </c>
      <c r="AM18" s="4">
        <v>3</v>
      </c>
      <c r="AN18" s="32">
        <v>1</v>
      </c>
      <c r="AO18" s="50">
        <v>0</v>
      </c>
      <c r="AP18" s="51">
        <v>1</v>
      </c>
      <c r="AQ18" s="52">
        <v>1</v>
      </c>
      <c r="AR18" s="94">
        <v>10</v>
      </c>
      <c r="AS18" s="52">
        <v>1</v>
      </c>
      <c r="AT18" s="52">
        <v>1</v>
      </c>
      <c r="AU18" s="39">
        <v>0</v>
      </c>
      <c r="AV18" s="52">
        <v>1</v>
      </c>
      <c r="AW18" s="52">
        <v>1</v>
      </c>
      <c r="AX18" s="4">
        <v>3</v>
      </c>
      <c r="AY18" s="4">
        <v>1</v>
      </c>
      <c r="AZ18" s="4">
        <v>3</v>
      </c>
      <c r="BA18" s="32">
        <v>1</v>
      </c>
      <c r="BB18" s="50">
        <v>-0.628</v>
      </c>
      <c r="BC18" s="51">
        <v>5</v>
      </c>
      <c r="BD18" s="52">
        <v>16</v>
      </c>
      <c r="BE18" s="94">
        <v>4</v>
      </c>
      <c r="BF18" s="52">
        <v>5</v>
      </c>
      <c r="BG18" s="52">
        <v>16</v>
      </c>
      <c r="BH18" s="39">
        <v>-6.0000000000000001E-3</v>
      </c>
      <c r="BI18" s="52">
        <v>4</v>
      </c>
      <c r="BJ18" s="52">
        <v>15</v>
      </c>
      <c r="BK18" s="4">
        <v>14</v>
      </c>
      <c r="BL18" s="4">
        <v>5</v>
      </c>
      <c r="BM18" s="4">
        <v>47</v>
      </c>
      <c r="BN18" s="32">
        <v>18</v>
      </c>
      <c r="BO18" s="50">
        <v>0</v>
      </c>
      <c r="BP18" s="51">
        <v>1</v>
      </c>
      <c r="BQ18" s="52">
        <v>1</v>
      </c>
      <c r="BR18" s="94">
        <v>10</v>
      </c>
      <c r="BS18" s="52">
        <v>1</v>
      </c>
      <c r="BT18" s="52">
        <v>1</v>
      </c>
      <c r="BU18" s="39">
        <v>0</v>
      </c>
      <c r="BV18" s="52">
        <v>1</v>
      </c>
      <c r="BW18" s="52">
        <v>1</v>
      </c>
      <c r="BX18" s="4">
        <v>3</v>
      </c>
      <c r="BY18" s="4">
        <v>1</v>
      </c>
      <c r="BZ18" s="4">
        <v>3</v>
      </c>
      <c r="CA18" s="32">
        <v>1</v>
      </c>
      <c r="CB18" s="50">
        <v>0.63900000000000001</v>
      </c>
      <c r="CC18" s="51">
        <v>4</v>
      </c>
      <c r="CD18" s="52">
        <v>11</v>
      </c>
      <c r="CE18" s="94">
        <v>10</v>
      </c>
      <c r="CF18" s="52">
        <v>1</v>
      </c>
      <c r="CG18" s="52">
        <v>1</v>
      </c>
      <c r="CH18" s="39">
        <v>0.129</v>
      </c>
      <c r="CI18" s="52">
        <v>1</v>
      </c>
      <c r="CJ18" s="52">
        <v>3</v>
      </c>
      <c r="CK18" s="4">
        <v>6</v>
      </c>
      <c r="CL18" s="4">
        <v>2</v>
      </c>
      <c r="CM18" s="4">
        <v>15</v>
      </c>
      <c r="CN18" s="32">
        <v>4</v>
      </c>
      <c r="CO18" s="50">
        <v>0.59099999999999997</v>
      </c>
      <c r="CP18" s="51">
        <v>5</v>
      </c>
      <c r="CQ18" s="52">
        <v>21</v>
      </c>
      <c r="CR18" s="94">
        <v>10</v>
      </c>
      <c r="CS18" s="52">
        <v>1</v>
      </c>
      <c r="CT18" s="52">
        <v>1</v>
      </c>
      <c r="CU18" s="39">
        <v>-7.0940000000000003</v>
      </c>
      <c r="CV18" s="52">
        <v>6</v>
      </c>
      <c r="CW18" s="52">
        <v>22</v>
      </c>
      <c r="CX18" s="4">
        <v>12</v>
      </c>
      <c r="CY18" s="4">
        <v>6</v>
      </c>
      <c r="CZ18" s="4">
        <v>44</v>
      </c>
      <c r="DA18" s="32">
        <v>22</v>
      </c>
      <c r="DB18" s="307">
        <f t="shared" si="16"/>
        <v>1.147</v>
      </c>
      <c r="DC18" s="269">
        <f>RANK(DB18,DB16:DB21,0)</f>
        <v>5</v>
      </c>
      <c r="DD18" s="270">
        <f>RANK(DB18,(DB5:DB7,DB9:DB14,DB16:DB21,DB23:DB29),0)</f>
        <v>18</v>
      </c>
      <c r="DE18" s="248">
        <f t="shared" si="17"/>
        <v>69</v>
      </c>
      <c r="DF18" s="271">
        <f>RANK(DE18,DE16:DE21,0)</f>
        <v>4</v>
      </c>
      <c r="DG18" s="271">
        <f>RANK(DE18,(DE5:DE7,DE9:DE14,DE16:DE21,DE23:DE29),0)</f>
        <v>15</v>
      </c>
      <c r="DH18" s="272">
        <f t="shared" si="18"/>
        <v>-5.9630000000000001</v>
      </c>
      <c r="DI18" s="273">
        <f>RANK(DH18,DH16:DH21,0)</f>
        <v>6</v>
      </c>
      <c r="DJ18" s="273">
        <f>RANK(DH18,(DH5:DH7,DH9:DH14,DH16:DH21,DH23:DH29),0)</f>
        <v>22</v>
      </c>
      <c r="DK18" s="251">
        <f t="shared" si="19"/>
        <v>15</v>
      </c>
      <c r="DL18" s="251">
        <f>RANK(DK18,DK16:DK21,1)</f>
        <v>5</v>
      </c>
      <c r="DM18" s="251">
        <f t="shared" si="20"/>
        <v>55</v>
      </c>
      <c r="DN18" s="252">
        <f>RANK(DM18,(DM5,DM6,DM7,DM9,DM10,DM11,DM18,DM19,DM12,DM20,DM13,DM23,DM24,DM16,DM25,DM17,DM26,DM27,DM21,DM28,DM29,DM14),1)</f>
        <v>21</v>
      </c>
      <c r="DO18" s="3">
        <f t="shared" si="21"/>
        <v>0.45900000000000002</v>
      </c>
      <c r="DP18" s="4">
        <f>RANK(DO18,DO16:DO21,0)</f>
        <v>5</v>
      </c>
      <c r="DQ18" s="13">
        <f t="shared" si="22"/>
        <v>20.7</v>
      </c>
      <c r="DR18" s="4">
        <f>RANK(DQ18,DQ16:DQ21,0)</f>
        <v>4</v>
      </c>
      <c r="DS18" s="23">
        <f t="shared" si="23"/>
        <v>-1.7889999999999999</v>
      </c>
      <c r="DT18" s="4">
        <f>RANK(DS18,DS16:DS21,0)</f>
        <v>6</v>
      </c>
      <c r="DU18" s="8">
        <f t="shared" si="24"/>
        <v>15</v>
      </c>
      <c r="DV18" s="6">
        <f>RANK(DU18,DU16:DU21,1)</f>
        <v>5</v>
      </c>
      <c r="DW18" s="125" t="s">
        <v>52</v>
      </c>
    </row>
    <row r="19" spans="1:127" ht="15" customHeight="1" x14ac:dyDescent="0.25">
      <c r="A19" s="126" t="s">
        <v>53</v>
      </c>
      <c r="B19" s="112">
        <v>0.56699999999999995</v>
      </c>
      <c r="C19" s="48">
        <v>3</v>
      </c>
      <c r="D19" s="49">
        <v>12</v>
      </c>
      <c r="E19" s="95">
        <v>5</v>
      </c>
      <c r="F19" s="46">
        <v>1</v>
      </c>
      <c r="G19" s="46">
        <v>4</v>
      </c>
      <c r="H19" s="40">
        <v>0.48299999999999998</v>
      </c>
      <c r="I19" s="49">
        <v>4</v>
      </c>
      <c r="J19" s="49">
        <v>10</v>
      </c>
      <c r="K19" s="15">
        <v>8</v>
      </c>
      <c r="L19" s="15">
        <v>2</v>
      </c>
      <c r="M19" s="15">
        <v>26</v>
      </c>
      <c r="N19" s="34">
        <v>8</v>
      </c>
      <c r="O19" s="47">
        <v>0</v>
      </c>
      <c r="P19" s="48">
        <v>1</v>
      </c>
      <c r="Q19" s="49">
        <v>1</v>
      </c>
      <c r="R19" s="95">
        <v>10</v>
      </c>
      <c r="S19" s="46">
        <v>1</v>
      </c>
      <c r="T19" s="46">
        <v>1</v>
      </c>
      <c r="U19" s="40">
        <v>0</v>
      </c>
      <c r="V19" s="49">
        <v>1</v>
      </c>
      <c r="W19" s="49">
        <v>2</v>
      </c>
      <c r="X19" s="15">
        <v>3</v>
      </c>
      <c r="Y19" s="15">
        <v>1</v>
      </c>
      <c r="Z19" s="15">
        <v>4</v>
      </c>
      <c r="AA19" s="34">
        <v>1</v>
      </c>
      <c r="AB19" s="47">
        <v>0</v>
      </c>
      <c r="AC19" s="48">
        <v>1</v>
      </c>
      <c r="AD19" s="49">
        <v>1</v>
      </c>
      <c r="AE19" s="95">
        <v>10</v>
      </c>
      <c r="AF19" s="46">
        <v>1</v>
      </c>
      <c r="AG19" s="46">
        <v>1</v>
      </c>
      <c r="AH19" s="40">
        <v>0</v>
      </c>
      <c r="AI19" s="49">
        <v>1</v>
      </c>
      <c r="AJ19" s="49">
        <v>1</v>
      </c>
      <c r="AK19" s="15">
        <v>3</v>
      </c>
      <c r="AL19" s="15">
        <v>1</v>
      </c>
      <c r="AM19" s="15">
        <v>3</v>
      </c>
      <c r="AN19" s="34">
        <v>1</v>
      </c>
      <c r="AO19" s="47">
        <v>0</v>
      </c>
      <c r="AP19" s="48">
        <v>1</v>
      </c>
      <c r="AQ19" s="49">
        <v>1</v>
      </c>
      <c r="AR19" s="95">
        <v>10</v>
      </c>
      <c r="AS19" s="46">
        <v>1</v>
      </c>
      <c r="AT19" s="46">
        <v>1</v>
      </c>
      <c r="AU19" s="40">
        <v>0</v>
      </c>
      <c r="AV19" s="49">
        <v>1</v>
      </c>
      <c r="AW19" s="49">
        <v>1</v>
      </c>
      <c r="AX19" s="15">
        <v>3</v>
      </c>
      <c r="AY19" s="15">
        <v>1</v>
      </c>
      <c r="AZ19" s="15">
        <v>3</v>
      </c>
      <c r="BA19" s="34">
        <v>1</v>
      </c>
      <c r="BB19" s="47">
        <v>-0.64400000000000002</v>
      </c>
      <c r="BC19" s="48">
        <v>6</v>
      </c>
      <c r="BD19" s="49">
        <v>18</v>
      </c>
      <c r="BE19" s="95">
        <v>2</v>
      </c>
      <c r="BF19" s="46">
        <v>6</v>
      </c>
      <c r="BG19" s="46">
        <v>21</v>
      </c>
      <c r="BH19" s="40">
        <v>-0.13800000000000001</v>
      </c>
      <c r="BI19" s="49">
        <v>6</v>
      </c>
      <c r="BJ19" s="49">
        <v>21</v>
      </c>
      <c r="BK19" s="15">
        <v>18</v>
      </c>
      <c r="BL19" s="15">
        <v>6</v>
      </c>
      <c r="BM19" s="15">
        <v>60</v>
      </c>
      <c r="BN19" s="34">
        <v>21</v>
      </c>
      <c r="BO19" s="47">
        <v>0</v>
      </c>
      <c r="BP19" s="48">
        <v>1</v>
      </c>
      <c r="BQ19" s="49">
        <v>1</v>
      </c>
      <c r="BR19" s="95">
        <v>10</v>
      </c>
      <c r="BS19" s="46">
        <v>1</v>
      </c>
      <c r="BT19" s="46">
        <v>1</v>
      </c>
      <c r="BU19" s="40">
        <v>0</v>
      </c>
      <c r="BV19" s="49">
        <v>1</v>
      </c>
      <c r="BW19" s="49">
        <v>1</v>
      </c>
      <c r="BX19" s="15">
        <v>3</v>
      </c>
      <c r="BY19" s="15">
        <v>1</v>
      </c>
      <c r="BZ19" s="15">
        <v>3</v>
      </c>
      <c r="CA19" s="34">
        <v>1</v>
      </c>
      <c r="CB19" s="47">
        <v>0.63800000000000001</v>
      </c>
      <c r="CC19" s="48">
        <v>5</v>
      </c>
      <c r="CD19" s="49">
        <v>13</v>
      </c>
      <c r="CE19" s="95">
        <v>10</v>
      </c>
      <c r="CF19" s="46">
        <v>1</v>
      </c>
      <c r="CG19" s="46">
        <v>1</v>
      </c>
      <c r="CH19" s="40">
        <v>0</v>
      </c>
      <c r="CI19" s="49">
        <v>4</v>
      </c>
      <c r="CJ19" s="49">
        <v>13</v>
      </c>
      <c r="CK19" s="15">
        <v>10</v>
      </c>
      <c r="CL19" s="15">
        <v>5</v>
      </c>
      <c r="CM19" s="15">
        <v>27</v>
      </c>
      <c r="CN19" s="34">
        <v>14</v>
      </c>
      <c r="CO19" s="47">
        <v>0.58399999999999996</v>
      </c>
      <c r="CP19" s="48">
        <v>6</v>
      </c>
      <c r="CQ19" s="49">
        <v>22</v>
      </c>
      <c r="CR19" s="95">
        <v>10</v>
      </c>
      <c r="CS19" s="46">
        <v>1</v>
      </c>
      <c r="CT19" s="46">
        <v>1</v>
      </c>
      <c r="CU19" s="40">
        <v>0</v>
      </c>
      <c r="CV19" s="49">
        <v>3</v>
      </c>
      <c r="CW19" s="49">
        <v>10</v>
      </c>
      <c r="CX19" s="15">
        <v>10</v>
      </c>
      <c r="CY19" s="15">
        <v>5</v>
      </c>
      <c r="CZ19" s="15">
        <v>33</v>
      </c>
      <c r="DA19" s="34">
        <v>17</v>
      </c>
      <c r="DB19" s="311">
        <f t="shared" si="16"/>
        <v>1.145</v>
      </c>
      <c r="DC19" s="263">
        <f>RANK(DB19,DB16:DB21,0)</f>
        <v>6</v>
      </c>
      <c r="DD19" s="264">
        <f>RANK(DB19,(DB5:DB7,DB9:DB14,DB16:DB21,DB23:DB29),0)</f>
        <v>19</v>
      </c>
      <c r="DE19" s="254">
        <f t="shared" si="17"/>
        <v>67</v>
      </c>
      <c r="DF19" s="265">
        <f>RANK(DE19,DE16:DE21,0)</f>
        <v>6</v>
      </c>
      <c r="DG19" s="265">
        <f>RANK(DE19,(DE5:DE7,DE9:DE14,DE16:DE21,DE23:DE29),0)</f>
        <v>21</v>
      </c>
      <c r="DH19" s="249">
        <f t="shared" si="18"/>
        <v>0.34499999999999997</v>
      </c>
      <c r="DI19" s="266">
        <f>RANK(DH19,DH16:DH21,0)</f>
        <v>4</v>
      </c>
      <c r="DJ19" s="266">
        <f>RANK(DH19,(DH5:DH7,DH9:DH14,DH16:DH21,DH23:DH29),0)</f>
        <v>13</v>
      </c>
      <c r="DK19" s="267">
        <f t="shared" si="19"/>
        <v>16</v>
      </c>
      <c r="DL19" s="267">
        <f>RANK(DK19,DK16:DK21,1)</f>
        <v>6</v>
      </c>
      <c r="DM19" s="267">
        <f t="shared" si="20"/>
        <v>53</v>
      </c>
      <c r="DN19" s="268">
        <f>RANK(DM19,(DM5,DM6,DM7,DM9,DM10,DM11,DM18,DM19,DM12,DM20,DM13,DM23,DM24,DM16,DM25,DM17,DM26,DM27,DM21,DM28,DM29,DM14),1)</f>
        <v>19</v>
      </c>
      <c r="DO19" s="14">
        <f t="shared" si="21"/>
        <v>0.45800000000000002</v>
      </c>
      <c r="DP19" s="15">
        <f>RANK(DO19,DO16:DO21,0)</f>
        <v>6</v>
      </c>
      <c r="DQ19" s="7">
        <f t="shared" si="22"/>
        <v>20.100000000000001</v>
      </c>
      <c r="DR19" s="15">
        <f>RANK(DQ19,DQ16:DQ21,0)</f>
        <v>6</v>
      </c>
      <c r="DS19" s="25">
        <f t="shared" si="23"/>
        <v>0.104</v>
      </c>
      <c r="DT19" s="15">
        <f>RANK(DS19,DS16:DS21,0)</f>
        <v>4</v>
      </c>
      <c r="DU19" s="16">
        <f t="shared" si="24"/>
        <v>16</v>
      </c>
      <c r="DV19" s="17">
        <f>RANK(DU19,DU16:DU21,1)</f>
        <v>6</v>
      </c>
      <c r="DW19" s="126" t="s">
        <v>53</v>
      </c>
    </row>
    <row r="20" spans="1:127" ht="15" customHeight="1" x14ac:dyDescent="0.25">
      <c r="A20" s="125" t="s">
        <v>54</v>
      </c>
      <c r="B20" s="112">
        <v>0.54400000000000004</v>
      </c>
      <c r="C20" s="48">
        <v>5</v>
      </c>
      <c r="D20" s="49">
        <v>21</v>
      </c>
      <c r="E20" s="96">
        <v>5</v>
      </c>
      <c r="F20" s="49">
        <v>1</v>
      </c>
      <c r="G20" s="49">
        <v>4</v>
      </c>
      <c r="H20" s="40">
        <v>0.64100000000000001</v>
      </c>
      <c r="I20" s="49">
        <v>3</v>
      </c>
      <c r="J20" s="49">
        <v>8</v>
      </c>
      <c r="K20" s="15">
        <v>9</v>
      </c>
      <c r="L20" s="15">
        <v>5</v>
      </c>
      <c r="M20" s="15">
        <v>33</v>
      </c>
      <c r="N20" s="34">
        <v>16</v>
      </c>
      <c r="O20" s="47">
        <v>0</v>
      </c>
      <c r="P20" s="48">
        <v>1</v>
      </c>
      <c r="Q20" s="49">
        <v>1</v>
      </c>
      <c r="R20" s="96">
        <v>10</v>
      </c>
      <c r="S20" s="49">
        <v>1</v>
      </c>
      <c r="T20" s="49">
        <v>1</v>
      </c>
      <c r="U20" s="40">
        <v>0</v>
      </c>
      <c r="V20" s="49">
        <v>1</v>
      </c>
      <c r="W20" s="49">
        <v>2</v>
      </c>
      <c r="X20" s="15">
        <v>3</v>
      </c>
      <c r="Y20" s="15">
        <v>1</v>
      </c>
      <c r="Z20" s="15">
        <v>4</v>
      </c>
      <c r="AA20" s="34">
        <v>1</v>
      </c>
      <c r="AB20" s="47">
        <v>0</v>
      </c>
      <c r="AC20" s="48">
        <v>1</v>
      </c>
      <c r="AD20" s="49">
        <v>1</v>
      </c>
      <c r="AE20" s="96">
        <v>10</v>
      </c>
      <c r="AF20" s="49">
        <v>1</v>
      </c>
      <c r="AG20" s="49">
        <v>1</v>
      </c>
      <c r="AH20" s="40">
        <v>0</v>
      </c>
      <c r="AI20" s="49">
        <v>1</v>
      </c>
      <c r="AJ20" s="49">
        <v>1</v>
      </c>
      <c r="AK20" s="15">
        <v>3</v>
      </c>
      <c r="AL20" s="15">
        <v>1</v>
      </c>
      <c r="AM20" s="15">
        <v>3</v>
      </c>
      <c r="AN20" s="34">
        <v>1</v>
      </c>
      <c r="AO20" s="47">
        <v>0</v>
      </c>
      <c r="AP20" s="48">
        <v>1</v>
      </c>
      <c r="AQ20" s="49">
        <v>1</v>
      </c>
      <c r="AR20" s="96">
        <v>10</v>
      </c>
      <c r="AS20" s="49">
        <v>1</v>
      </c>
      <c r="AT20" s="49">
        <v>1</v>
      </c>
      <c r="AU20" s="40">
        <v>0</v>
      </c>
      <c r="AV20" s="49">
        <v>1</v>
      </c>
      <c r="AW20" s="49">
        <v>1</v>
      </c>
      <c r="AX20" s="15">
        <v>3</v>
      </c>
      <c r="AY20" s="15">
        <v>1</v>
      </c>
      <c r="AZ20" s="15">
        <v>3</v>
      </c>
      <c r="BA20" s="34">
        <v>1</v>
      </c>
      <c r="BB20" s="47">
        <v>-0.59099999999999997</v>
      </c>
      <c r="BC20" s="48">
        <v>1</v>
      </c>
      <c r="BD20" s="49">
        <v>5</v>
      </c>
      <c r="BE20" s="96">
        <v>9</v>
      </c>
      <c r="BF20" s="49">
        <v>1</v>
      </c>
      <c r="BG20" s="49">
        <v>1</v>
      </c>
      <c r="BH20" s="40">
        <v>0.112</v>
      </c>
      <c r="BI20" s="49">
        <v>1</v>
      </c>
      <c r="BJ20" s="49">
        <v>3</v>
      </c>
      <c r="BK20" s="15">
        <v>3</v>
      </c>
      <c r="BL20" s="15">
        <v>1</v>
      </c>
      <c r="BM20" s="15">
        <v>9</v>
      </c>
      <c r="BN20" s="34">
        <v>1</v>
      </c>
      <c r="BO20" s="47">
        <v>0</v>
      </c>
      <c r="BP20" s="48">
        <v>1</v>
      </c>
      <c r="BQ20" s="49">
        <v>1</v>
      </c>
      <c r="BR20" s="96">
        <v>10</v>
      </c>
      <c r="BS20" s="49">
        <v>1</v>
      </c>
      <c r="BT20" s="49">
        <v>1</v>
      </c>
      <c r="BU20" s="40">
        <v>0</v>
      </c>
      <c r="BV20" s="49">
        <v>1</v>
      </c>
      <c r="BW20" s="49">
        <v>1</v>
      </c>
      <c r="BX20" s="15">
        <v>3</v>
      </c>
      <c r="BY20" s="15">
        <v>1</v>
      </c>
      <c r="BZ20" s="15">
        <v>3</v>
      </c>
      <c r="CA20" s="34">
        <v>1</v>
      </c>
      <c r="CB20" s="47">
        <v>0.65100000000000002</v>
      </c>
      <c r="CC20" s="48">
        <v>1</v>
      </c>
      <c r="CD20" s="49">
        <v>2</v>
      </c>
      <c r="CE20" s="96">
        <v>10</v>
      </c>
      <c r="CF20" s="49">
        <v>1</v>
      </c>
      <c r="CG20" s="49">
        <v>1</v>
      </c>
      <c r="CH20" s="40">
        <v>-4.4999999999999998E-2</v>
      </c>
      <c r="CI20" s="49">
        <v>6</v>
      </c>
      <c r="CJ20" s="49">
        <v>20</v>
      </c>
      <c r="CK20" s="15">
        <v>8</v>
      </c>
      <c r="CL20" s="15">
        <v>4</v>
      </c>
      <c r="CM20" s="15">
        <v>23</v>
      </c>
      <c r="CN20" s="34">
        <v>11</v>
      </c>
      <c r="CO20" s="47">
        <v>0.61099999999999999</v>
      </c>
      <c r="CP20" s="48">
        <v>1</v>
      </c>
      <c r="CQ20" s="49">
        <v>10</v>
      </c>
      <c r="CR20" s="96">
        <v>10</v>
      </c>
      <c r="CS20" s="49">
        <v>1</v>
      </c>
      <c r="CT20" s="49">
        <v>1</v>
      </c>
      <c r="CU20" s="40">
        <v>-7.3999999999999996E-2</v>
      </c>
      <c r="CV20" s="49">
        <v>4</v>
      </c>
      <c r="CW20" s="49">
        <v>13</v>
      </c>
      <c r="CX20" s="15">
        <v>6</v>
      </c>
      <c r="CY20" s="15">
        <v>2</v>
      </c>
      <c r="CZ20" s="15">
        <v>24</v>
      </c>
      <c r="DA20" s="34">
        <v>12</v>
      </c>
      <c r="DB20" s="311">
        <f t="shared" si="16"/>
        <v>1.2150000000000001</v>
      </c>
      <c r="DC20" s="263">
        <f>RANK(DB20,DB16:DB21,0)</f>
        <v>3</v>
      </c>
      <c r="DD20" s="264">
        <f>RANK(DB20,(DB5:DB7,DB9:DB14,DB16:DB21,DB23:DB29),0)</f>
        <v>12</v>
      </c>
      <c r="DE20" s="316">
        <f t="shared" si="17"/>
        <v>74</v>
      </c>
      <c r="DF20" s="265">
        <f>RANK(DE20,DE16:DE21,0)</f>
        <v>1</v>
      </c>
      <c r="DG20" s="265">
        <f>RANK(DE20,(DE5:DE7,DE9:DE14,DE16:DE21,DE23:DE29),0)</f>
        <v>3</v>
      </c>
      <c r="DH20" s="249">
        <f t="shared" si="18"/>
        <v>0.63400000000000001</v>
      </c>
      <c r="DI20" s="266">
        <f>RANK(DH20,DH16:DH21,0)</f>
        <v>2</v>
      </c>
      <c r="DJ20" s="266">
        <f>RANK(DH20,(DH5:DH7,DH9:DH14,DH16:DH21,DH23:DH29),0)</f>
        <v>10</v>
      </c>
      <c r="DK20" s="267">
        <f t="shared" si="19"/>
        <v>6</v>
      </c>
      <c r="DL20" s="267">
        <f>RANK(DK20,DK16:DK21,1)</f>
        <v>1</v>
      </c>
      <c r="DM20" s="267">
        <f t="shared" si="20"/>
        <v>25</v>
      </c>
      <c r="DN20" s="268">
        <f>RANK(DM20,(DM5,DM6,DM7,DM9,DM10,DM11,DM18,DM19,DM12,DM20,DM13,DM23,DM24,DM16,DM25,DM17,DM26,DM27,DM21,DM28,DM29,DM14),1)</f>
        <v>6</v>
      </c>
      <c r="DO20" s="14">
        <f t="shared" si="21"/>
        <v>0.48599999999999999</v>
      </c>
      <c r="DP20" s="15">
        <f>RANK(DO20,DO16:DO21,0)</f>
        <v>3</v>
      </c>
      <c r="DQ20" s="7">
        <f t="shared" si="22"/>
        <v>22.2</v>
      </c>
      <c r="DR20" s="15">
        <f>RANK(DQ20,DQ16:DQ21,0)</f>
        <v>1</v>
      </c>
      <c r="DS20" s="25">
        <f t="shared" si="23"/>
        <v>0.19</v>
      </c>
      <c r="DT20" s="15">
        <f>RANK(DS20,DS16:DS21,0)</f>
        <v>2</v>
      </c>
      <c r="DU20" s="16">
        <f t="shared" si="24"/>
        <v>6</v>
      </c>
      <c r="DV20" s="17">
        <f>RANK(DU20,DU16:DU21,1)</f>
        <v>1</v>
      </c>
      <c r="DW20" s="125" t="s">
        <v>54</v>
      </c>
    </row>
    <row r="21" spans="1:127" ht="15" customHeight="1" thickBot="1" x14ac:dyDescent="0.3">
      <c r="A21" s="127" t="s">
        <v>62</v>
      </c>
      <c r="B21" s="80">
        <v>0.61299999999999999</v>
      </c>
      <c r="C21" s="55">
        <v>1</v>
      </c>
      <c r="D21" s="56">
        <v>5</v>
      </c>
      <c r="E21" s="100">
        <v>3</v>
      </c>
      <c r="F21" s="62">
        <v>6</v>
      </c>
      <c r="G21" s="63">
        <v>20</v>
      </c>
      <c r="H21" s="64">
        <v>1.1359999999999999</v>
      </c>
      <c r="I21" s="62">
        <v>1</v>
      </c>
      <c r="J21" s="63">
        <v>3</v>
      </c>
      <c r="K21" s="19">
        <v>8</v>
      </c>
      <c r="L21" s="19">
        <v>2</v>
      </c>
      <c r="M21" s="19">
        <v>28</v>
      </c>
      <c r="N21" s="35">
        <v>11</v>
      </c>
      <c r="O21" s="54">
        <v>0</v>
      </c>
      <c r="P21" s="55">
        <v>1</v>
      </c>
      <c r="Q21" s="56">
        <v>1</v>
      </c>
      <c r="R21" s="100">
        <v>10</v>
      </c>
      <c r="S21" s="62">
        <v>1</v>
      </c>
      <c r="T21" s="63">
        <v>1</v>
      </c>
      <c r="U21" s="64">
        <v>0</v>
      </c>
      <c r="V21" s="62">
        <v>1</v>
      </c>
      <c r="W21" s="63">
        <v>2</v>
      </c>
      <c r="X21" s="19">
        <v>3</v>
      </c>
      <c r="Y21" s="19">
        <v>1</v>
      </c>
      <c r="Z21" s="19">
        <v>4</v>
      </c>
      <c r="AA21" s="35">
        <v>1</v>
      </c>
      <c r="AB21" s="54">
        <v>0</v>
      </c>
      <c r="AC21" s="55">
        <v>1</v>
      </c>
      <c r="AD21" s="56">
        <v>1</v>
      </c>
      <c r="AE21" s="100">
        <v>10</v>
      </c>
      <c r="AF21" s="62">
        <v>1</v>
      </c>
      <c r="AG21" s="63">
        <v>1</v>
      </c>
      <c r="AH21" s="64">
        <v>0</v>
      </c>
      <c r="AI21" s="62">
        <v>1</v>
      </c>
      <c r="AJ21" s="63">
        <v>1</v>
      </c>
      <c r="AK21" s="19">
        <v>3</v>
      </c>
      <c r="AL21" s="19">
        <v>1</v>
      </c>
      <c r="AM21" s="19">
        <v>3</v>
      </c>
      <c r="AN21" s="35">
        <v>1</v>
      </c>
      <c r="AO21" s="54">
        <v>0</v>
      </c>
      <c r="AP21" s="55">
        <v>1</v>
      </c>
      <c r="AQ21" s="56">
        <v>1</v>
      </c>
      <c r="AR21" s="100">
        <v>10</v>
      </c>
      <c r="AS21" s="62">
        <v>1</v>
      </c>
      <c r="AT21" s="63">
        <v>1</v>
      </c>
      <c r="AU21" s="64">
        <v>0</v>
      </c>
      <c r="AV21" s="62">
        <v>1</v>
      </c>
      <c r="AW21" s="63">
        <v>1</v>
      </c>
      <c r="AX21" s="19">
        <v>3</v>
      </c>
      <c r="AY21" s="19">
        <v>1</v>
      </c>
      <c r="AZ21" s="19">
        <v>3</v>
      </c>
      <c r="BA21" s="35">
        <v>1</v>
      </c>
      <c r="BB21" s="54">
        <v>-0.60499999999999998</v>
      </c>
      <c r="BC21" s="55">
        <v>4</v>
      </c>
      <c r="BD21" s="56">
        <v>11</v>
      </c>
      <c r="BE21" s="100">
        <v>6</v>
      </c>
      <c r="BF21" s="62">
        <v>4</v>
      </c>
      <c r="BG21" s="63">
        <v>13</v>
      </c>
      <c r="BH21" s="64">
        <v>-4.5999999999999999E-2</v>
      </c>
      <c r="BI21" s="62">
        <v>5</v>
      </c>
      <c r="BJ21" s="63">
        <v>18</v>
      </c>
      <c r="BK21" s="19">
        <v>13</v>
      </c>
      <c r="BL21" s="19">
        <v>4</v>
      </c>
      <c r="BM21" s="19">
        <v>42</v>
      </c>
      <c r="BN21" s="35">
        <v>17</v>
      </c>
      <c r="BO21" s="54">
        <v>0</v>
      </c>
      <c r="BP21" s="55">
        <v>1</v>
      </c>
      <c r="BQ21" s="56">
        <v>1</v>
      </c>
      <c r="BR21" s="100">
        <v>10</v>
      </c>
      <c r="BS21" s="62">
        <v>1</v>
      </c>
      <c r="BT21" s="63">
        <v>1</v>
      </c>
      <c r="BU21" s="64">
        <v>0</v>
      </c>
      <c r="BV21" s="62">
        <v>1</v>
      </c>
      <c r="BW21" s="63">
        <v>1</v>
      </c>
      <c r="BX21" s="19">
        <v>3</v>
      </c>
      <c r="BY21" s="19">
        <v>1</v>
      </c>
      <c r="BZ21" s="19">
        <v>3</v>
      </c>
      <c r="CA21" s="35">
        <v>1</v>
      </c>
      <c r="CB21" s="54">
        <v>0.65</v>
      </c>
      <c r="CC21" s="55">
        <v>2</v>
      </c>
      <c r="CD21" s="56">
        <v>4</v>
      </c>
      <c r="CE21" s="100">
        <v>10</v>
      </c>
      <c r="CF21" s="62">
        <v>1</v>
      </c>
      <c r="CG21" s="63">
        <v>1</v>
      </c>
      <c r="CH21" s="64">
        <v>0.108</v>
      </c>
      <c r="CI21" s="62">
        <v>2</v>
      </c>
      <c r="CJ21" s="63">
        <v>4</v>
      </c>
      <c r="CK21" s="19">
        <v>5</v>
      </c>
      <c r="CL21" s="19">
        <v>1</v>
      </c>
      <c r="CM21" s="19">
        <v>9</v>
      </c>
      <c r="CN21" s="35">
        <v>3</v>
      </c>
      <c r="CO21" s="54">
        <v>0.60799999999999998</v>
      </c>
      <c r="CP21" s="55">
        <v>2</v>
      </c>
      <c r="CQ21" s="56">
        <v>12</v>
      </c>
      <c r="CR21" s="100">
        <v>10</v>
      </c>
      <c r="CS21" s="62">
        <v>1</v>
      </c>
      <c r="CT21" s="63">
        <v>1</v>
      </c>
      <c r="CU21" s="64">
        <v>-2.36</v>
      </c>
      <c r="CV21" s="62">
        <v>5</v>
      </c>
      <c r="CW21" s="63">
        <v>20</v>
      </c>
      <c r="CX21" s="19">
        <v>8</v>
      </c>
      <c r="CY21" s="19">
        <v>4</v>
      </c>
      <c r="CZ21" s="19">
        <v>33</v>
      </c>
      <c r="DA21" s="35">
        <v>17</v>
      </c>
      <c r="DB21" s="335">
        <f t="shared" si="16"/>
        <v>1.266</v>
      </c>
      <c r="DC21" s="284">
        <f>RANK(DB21,DB16:DB21,0)</f>
        <v>1</v>
      </c>
      <c r="DD21" s="285">
        <f>RANK(DB21,(DB5:DB7,DB9:DB14,DB16:DB21,DB23:DB29),0)</f>
        <v>3</v>
      </c>
      <c r="DE21" s="317">
        <f t="shared" si="17"/>
        <v>69</v>
      </c>
      <c r="DF21" s="286">
        <f>RANK(DE21,DE16:DE21,0)</f>
        <v>4</v>
      </c>
      <c r="DG21" s="287">
        <f>RANK(DE21,(DE5:DE7,DE9:DE14,DE16:DE21,DE23:DE29),0)</f>
        <v>15</v>
      </c>
      <c r="DH21" s="288">
        <f t="shared" si="18"/>
        <v>-1.1619999999999999</v>
      </c>
      <c r="DI21" s="289">
        <f>RANK(DH21,DH16:DH21,0)</f>
        <v>5</v>
      </c>
      <c r="DJ21" s="290">
        <f>RANK(DH21,(DH5:DH7,DH9:DH14,DH16:DH21,DH23:DH29),0)</f>
        <v>19</v>
      </c>
      <c r="DK21" s="291">
        <f t="shared" si="19"/>
        <v>10</v>
      </c>
      <c r="DL21" s="291">
        <f>RANK(DK21,DK16:DK21,1)</f>
        <v>4</v>
      </c>
      <c r="DM21" s="291">
        <f t="shared" si="20"/>
        <v>37</v>
      </c>
      <c r="DN21" s="292">
        <f>RANK(DM21,(DM5,DM6,DM7,DM9,DM10,DM11,DM18,DM19,DM12,DM20,DM13,DM23,DM24,DM16,DM25,DM17,DM26,DM27,DM21,DM28,DM29,DM14),1)</f>
        <v>14</v>
      </c>
      <c r="DO21" s="18">
        <f t="shared" si="21"/>
        <v>0.50600000000000001</v>
      </c>
      <c r="DP21" s="19">
        <f>RANK(DO21,DO16:DO21,0)</f>
        <v>1</v>
      </c>
      <c r="DQ21" s="20">
        <f t="shared" si="22"/>
        <v>20.7</v>
      </c>
      <c r="DR21" s="19">
        <f>RANK(DQ21,DQ16:DQ21,0)</f>
        <v>4</v>
      </c>
      <c r="DS21" s="26">
        <f t="shared" si="23"/>
        <v>-0.34899999999999998</v>
      </c>
      <c r="DT21" s="19">
        <f>RANK(DS21,DS16:DS21,0)</f>
        <v>5</v>
      </c>
      <c r="DU21" s="21">
        <f t="shared" si="24"/>
        <v>10</v>
      </c>
      <c r="DV21" s="22">
        <f>RANK(DU21,DU16:DU21,1)</f>
        <v>4</v>
      </c>
      <c r="DW21" s="127" t="s">
        <v>62</v>
      </c>
    </row>
    <row r="22" spans="1:127" ht="15" customHeight="1" thickBot="1" x14ac:dyDescent="0.3">
      <c r="A22" s="229" t="s">
        <v>68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4"/>
      <c r="O22" s="222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4"/>
      <c r="AB22" s="222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4"/>
      <c r="AO22" s="222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4"/>
      <c r="BB22" s="222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3"/>
      <c r="BN22" s="224"/>
      <c r="BO22" s="222"/>
      <c r="BP22" s="223"/>
      <c r="BQ22" s="223"/>
      <c r="BR22" s="223"/>
      <c r="BS22" s="223"/>
      <c r="BT22" s="223"/>
      <c r="BU22" s="223"/>
      <c r="BV22" s="223"/>
      <c r="BW22" s="223"/>
      <c r="BX22" s="223"/>
      <c r="BY22" s="223"/>
      <c r="BZ22" s="223"/>
      <c r="CA22" s="224"/>
      <c r="CB22" s="222"/>
      <c r="CC22" s="223"/>
      <c r="CD22" s="223"/>
      <c r="CE22" s="223"/>
      <c r="CF22" s="223"/>
      <c r="CG22" s="223"/>
      <c r="CH22" s="223"/>
      <c r="CI22" s="223"/>
      <c r="CJ22" s="223"/>
      <c r="CK22" s="223"/>
      <c r="CL22" s="223"/>
      <c r="CM22" s="223"/>
      <c r="CN22" s="224"/>
      <c r="CO22" s="222"/>
      <c r="CP22" s="223"/>
      <c r="CQ22" s="223"/>
      <c r="CR22" s="223"/>
      <c r="CS22" s="223"/>
      <c r="CT22" s="223"/>
      <c r="CU22" s="223"/>
      <c r="CV22" s="223"/>
      <c r="CW22" s="223"/>
      <c r="CX22" s="223"/>
      <c r="CY22" s="223"/>
      <c r="CZ22" s="223"/>
      <c r="DA22" s="224"/>
      <c r="DB22" s="314"/>
      <c r="DC22" s="303"/>
      <c r="DD22" s="303"/>
      <c r="DE22" s="319"/>
      <c r="DF22" s="303"/>
      <c r="DG22" s="303"/>
      <c r="DH22" s="304"/>
      <c r="DI22" s="303"/>
      <c r="DJ22" s="303"/>
      <c r="DK22" s="303"/>
      <c r="DL22" s="303"/>
      <c r="DM22" s="303"/>
      <c r="DN22" s="305"/>
      <c r="DO22" s="242"/>
      <c r="DP22" s="238"/>
      <c r="DQ22" s="244"/>
      <c r="DR22" s="238"/>
      <c r="DS22" s="243"/>
      <c r="DT22" s="238"/>
      <c r="DU22" s="245"/>
      <c r="DV22" s="306"/>
      <c r="DW22" s="229" t="s">
        <v>68</v>
      </c>
    </row>
    <row r="23" spans="1:127" ht="15" customHeight="1" x14ac:dyDescent="0.25">
      <c r="A23" s="122" t="s">
        <v>56</v>
      </c>
      <c r="B23" s="111">
        <v>0.627</v>
      </c>
      <c r="C23" s="53">
        <v>1</v>
      </c>
      <c r="D23" s="46">
        <v>2</v>
      </c>
      <c r="E23" s="95">
        <v>5</v>
      </c>
      <c r="F23" s="46">
        <v>3</v>
      </c>
      <c r="G23" s="57">
        <v>4</v>
      </c>
      <c r="H23" s="42">
        <v>-2.3530000000000002</v>
      </c>
      <c r="I23" s="59">
        <v>6</v>
      </c>
      <c r="J23" s="46">
        <v>21</v>
      </c>
      <c r="K23" s="10">
        <v>10</v>
      </c>
      <c r="L23" s="10">
        <v>3</v>
      </c>
      <c r="M23" s="10">
        <v>27</v>
      </c>
      <c r="N23" s="33">
        <v>10</v>
      </c>
      <c r="O23" s="81">
        <v>0</v>
      </c>
      <c r="P23" s="45">
        <v>1</v>
      </c>
      <c r="Q23" s="65">
        <v>1</v>
      </c>
      <c r="R23" s="101">
        <v>10</v>
      </c>
      <c r="S23" s="65">
        <v>1</v>
      </c>
      <c r="T23" s="66">
        <v>1</v>
      </c>
      <c r="U23" s="82">
        <v>0</v>
      </c>
      <c r="V23" s="83">
        <v>1</v>
      </c>
      <c r="W23" s="65">
        <v>2</v>
      </c>
      <c r="X23" s="28">
        <v>3</v>
      </c>
      <c r="Y23" s="28">
        <v>1</v>
      </c>
      <c r="Z23" s="28">
        <v>4</v>
      </c>
      <c r="AA23" s="36">
        <v>1</v>
      </c>
      <c r="AB23" s="81">
        <v>0</v>
      </c>
      <c r="AC23" s="45">
        <v>1</v>
      </c>
      <c r="AD23" s="65">
        <v>1</v>
      </c>
      <c r="AE23" s="101">
        <v>10</v>
      </c>
      <c r="AF23" s="65">
        <v>1</v>
      </c>
      <c r="AG23" s="66">
        <v>1</v>
      </c>
      <c r="AH23" s="82">
        <v>0</v>
      </c>
      <c r="AI23" s="83">
        <v>1</v>
      </c>
      <c r="AJ23" s="65">
        <v>1</v>
      </c>
      <c r="AK23" s="28">
        <v>3</v>
      </c>
      <c r="AL23" s="28">
        <v>1</v>
      </c>
      <c r="AM23" s="28">
        <v>3</v>
      </c>
      <c r="AN23" s="36">
        <v>1</v>
      </c>
      <c r="AO23" s="81">
        <v>0</v>
      </c>
      <c r="AP23" s="45">
        <v>1</v>
      </c>
      <c r="AQ23" s="65">
        <v>1</v>
      </c>
      <c r="AR23" s="101">
        <v>10</v>
      </c>
      <c r="AS23" s="65">
        <v>1</v>
      </c>
      <c r="AT23" s="66">
        <v>1</v>
      </c>
      <c r="AU23" s="82">
        <v>0</v>
      </c>
      <c r="AV23" s="83">
        <v>1</v>
      </c>
      <c r="AW23" s="65">
        <v>1</v>
      </c>
      <c r="AX23" s="28">
        <v>3</v>
      </c>
      <c r="AY23" s="28">
        <v>1</v>
      </c>
      <c r="AZ23" s="28">
        <v>3</v>
      </c>
      <c r="BA23" s="36">
        <v>1</v>
      </c>
      <c r="BB23" s="81">
        <v>-0.61799999999999999</v>
      </c>
      <c r="BC23" s="45">
        <v>6</v>
      </c>
      <c r="BD23" s="65">
        <v>14</v>
      </c>
      <c r="BE23" s="101">
        <v>4</v>
      </c>
      <c r="BF23" s="65">
        <v>4</v>
      </c>
      <c r="BG23" s="66">
        <v>16</v>
      </c>
      <c r="BH23" s="82">
        <v>-0.10100000000000001</v>
      </c>
      <c r="BI23" s="83">
        <v>7</v>
      </c>
      <c r="BJ23" s="65">
        <v>20</v>
      </c>
      <c r="BK23" s="28">
        <v>17</v>
      </c>
      <c r="BL23" s="28">
        <v>6</v>
      </c>
      <c r="BM23" s="28">
        <v>50</v>
      </c>
      <c r="BN23" s="36">
        <v>19</v>
      </c>
      <c r="BO23" s="44">
        <v>0</v>
      </c>
      <c r="BP23" s="53">
        <v>1</v>
      </c>
      <c r="BQ23" s="46">
        <v>1</v>
      </c>
      <c r="BR23" s="101">
        <v>10</v>
      </c>
      <c r="BS23" s="65">
        <v>1</v>
      </c>
      <c r="BT23" s="66">
        <v>1</v>
      </c>
      <c r="BU23" s="42">
        <v>0</v>
      </c>
      <c r="BV23" s="59">
        <v>1</v>
      </c>
      <c r="BW23" s="46">
        <v>1</v>
      </c>
      <c r="BX23" s="28">
        <v>3</v>
      </c>
      <c r="BY23" s="28">
        <v>1</v>
      </c>
      <c r="BZ23" s="28">
        <v>3</v>
      </c>
      <c r="CA23" s="36">
        <v>1</v>
      </c>
      <c r="CB23" s="44">
        <v>0.64200000000000002</v>
      </c>
      <c r="CC23" s="53">
        <v>2</v>
      </c>
      <c r="CD23" s="46">
        <v>7</v>
      </c>
      <c r="CE23" s="101">
        <v>10</v>
      </c>
      <c r="CF23" s="46">
        <v>1</v>
      </c>
      <c r="CG23" s="57">
        <v>1</v>
      </c>
      <c r="CH23" s="42">
        <v>-2.7E-2</v>
      </c>
      <c r="CI23" s="59">
        <v>6</v>
      </c>
      <c r="CJ23" s="46">
        <v>19</v>
      </c>
      <c r="CK23" s="10">
        <v>9</v>
      </c>
      <c r="CL23" s="10">
        <v>4</v>
      </c>
      <c r="CM23" s="10">
        <v>27</v>
      </c>
      <c r="CN23" s="33">
        <v>14</v>
      </c>
      <c r="CO23" s="44">
        <v>0.59799999999999998</v>
      </c>
      <c r="CP23" s="53">
        <v>5</v>
      </c>
      <c r="CQ23" s="46">
        <v>18</v>
      </c>
      <c r="CR23" s="101">
        <v>10</v>
      </c>
      <c r="CS23" s="46">
        <v>1</v>
      </c>
      <c r="CT23" s="57">
        <v>1</v>
      </c>
      <c r="CU23" s="42">
        <v>-1.1359999999999999</v>
      </c>
      <c r="CV23" s="59">
        <v>5</v>
      </c>
      <c r="CW23" s="46">
        <v>17</v>
      </c>
      <c r="CX23" s="10">
        <v>11</v>
      </c>
      <c r="CY23" s="10">
        <v>6</v>
      </c>
      <c r="CZ23" s="10">
        <v>36</v>
      </c>
      <c r="DA23" s="33">
        <v>19</v>
      </c>
      <c r="DB23" s="307">
        <f t="shared" ref="DB23:DB29" si="25">SUM(B23,O23,AB23,AO23,BB23,BO23,CB23,CO23)</f>
        <v>1.2490000000000001</v>
      </c>
      <c r="DC23" s="274">
        <f>RANK(DB23,DB23:DB29,0)</f>
        <v>1</v>
      </c>
      <c r="DD23" s="260">
        <f>RANK(DB23,(DB5:DB7,DB9:DB14,DB16:DB21,DB23:DB29),0)</f>
        <v>6</v>
      </c>
      <c r="DE23" s="318">
        <f t="shared" ref="DE23:DE29" si="26">SUM(E23,R23,AE23,AR23,BE23,BR23,CE23,CR23)</f>
        <v>69</v>
      </c>
      <c r="DF23" s="261">
        <f>RANK(DE23,DE23:DE29,0)</f>
        <v>5</v>
      </c>
      <c r="DG23" s="276">
        <f>RANK(DE23,(DE5:DE7,DE9:DE14,DE16:DE21,DE23:DE29),0)</f>
        <v>15</v>
      </c>
      <c r="DH23" s="275">
        <f t="shared" ref="DH23:DH29" si="27">SUM(H23,U23,AH23,AU23,BH23,BU23,CH23,CU23)</f>
        <v>-3.617</v>
      </c>
      <c r="DI23" s="277">
        <f>RANK(DH23,DH23:DH29,0)</f>
        <v>7</v>
      </c>
      <c r="DJ23" s="262">
        <f>RANK(DH23,(DH5:DH7,DH9:DH14,DH16:DH21,DH23:DH29),0)</f>
        <v>21</v>
      </c>
      <c r="DK23" s="257">
        <f t="shared" ref="DK23:DK29" si="28">SUM(DC23,DF23,DI23)</f>
        <v>13</v>
      </c>
      <c r="DL23" s="257">
        <f>RANK(DK23,DK23:DK29,1)</f>
        <v>4</v>
      </c>
      <c r="DM23" s="257">
        <f t="shared" ref="DM23:DM29" si="29">SUM(DD23,DG23,DJ23)</f>
        <v>42</v>
      </c>
      <c r="DN23" s="258">
        <f>RANK(DM23,(DM5,DM6,DM7,DM9,DM10,DM11,DM18,DM19,DM12,DM20,DM13,DM23,DM24,DM16,DM25,DM17,DM26,DM27,DM21,DM28,DM29,DM14),1)</f>
        <v>16</v>
      </c>
      <c r="DO23" s="27">
        <f t="shared" ref="DO23:DO29" si="30">DB23*4/10</f>
        <v>0.5</v>
      </c>
      <c r="DP23" s="28">
        <f>RANK(DO23,DO23:DO29,0)</f>
        <v>1</v>
      </c>
      <c r="DQ23" s="30">
        <f>DE23*3/10</f>
        <v>20.7</v>
      </c>
      <c r="DR23" s="28">
        <f>RANK(DQ23,DQ23:DQ29,0)</f>
        <v>5</v>
      </c>
      <c r="DS23" s="29">
        <f t="shared" ref="DS23:DS28" si="31">DH23*3/10</f>
        <v>-1.085</v>
      </c>
      <c r="DT23" s="28">
        <f>RANK(DS23,DS23:DS29,0)</f>
        <v>7</v>
      </c>
      <c r="DU23" s="31">
        <f t="shared" ref="DU23:DU29" si="32">SUM(DP23,DR23,DT23)</f>
        <v>13</v>
      </c>
      <c r="DV23" s="293">
        <f>RANK(DU23,DU23:DU29,1)</f>
        <v>4</v>
      </c>
      <c r="DW23" s="122" t="s">
        <v>56</v>
      </c>
    </row>
    <row r="24" spans="1:127" ht="15" customHeight="1" x14ac:dyDescent="0.25">
      <c r="A24" s="124" t="s">
        <v>57</v>
      </c>
      <c r="B24" s="112">
        <v>0.54800000000000004</v>
      </c>
      <c r="C24" s="48">
        <v>7</v>
      </c>
      <c r="D24" s="49">
        <v>18</v>
      </c>
      <c r="E24" s="96">
        <v>5</v>
      </c>
      <c r="F24" s="60">
        <v>3</v>
      </c>
      <c r="G24" s="61">
        <v>4</v>
      </c>
      <c r="H24" s="40">
        <v>-4.2939999999999996</v>
      </c>
      <c r="I24" s="60">
        <v>7</v>
      </c>
      <c r="J24" s="61">
        <v>22</v>
      </c>
      <c r="K24" s="15">
        <v>17</v>
      </c>
      <c r="L24" s="15">
        <v>7</v>
      </c>
      <c r="M24" s="15">
        <v>44</v>
      </c>
      <c r="N24" s="34">
        <v>22</v>
      </c>
      <c r="O24" s="47">
        <v>0</v>
      </c>
      <c r="P24" s="48">
        <v>1</v>
      </c>
      <c r="Q24" s="49">
        <v>1</v>
      </c>
      <c r="R24" s="96">
        <v>10</v>
      </c>
      <c r="S24" s="60">
        <v>1</v>
      </c>
      <c r="T24" s="61">
        <v>1</v>
      </c>
      <c r="U24" s="40">
        <v>0</v>
      </c>
      <c r="V24" s="60">
        <v>1</v>
      </c>
      <c r="W24" s="61">
        <v>2</v>
      </c>
      <c r="X24" s="15">
        <v>3</v>
      </c>
      <c r="Y24" s="15">
        <v>1</v>
      </c>
      <c r="Z24" s="15">
        <v>4</v>
      </c>
      <c r="AA24" s="34">
        <v>1</v>
      </c>
      <c r="AB24" s="47">
        <v>0</v>
      </c>
      <c r="AC24" s="48">
        <v>1</v>
      </c>
      <c r="AD24" s="49">
        <v>1</v>
      </c>
      <c r="AE24" s="96">
        <v>10</v>
      </c>
      <c r="AF24" s="60">
        <v>1</v>
      </c>
      <c r="AG24" s="61">
        <v>1</v>
      </c>
      <c r="AH24" s="40">
        <v>0</v>
      </c>
      <c r="AI24" s="60">
        <v>1</v>
      </c>
      <c r="AJ24" s="61">
        <v>1</v>
      </c>
      <c r="AK24" s="15">
        <v>3</v>
      </c>
      <c r="AL24" s="15">
        <v>1</v>
      </c>
      <c r="AM24" s="15">
        <v>3</v>
      </c>
      <c r="AN24" s="34">
        <v>1</v>
      </c>
      <c r="AO24" s="47">
        <v>0</v>
      </c>
      <c r="AP24" s="48">
        <v>1</v>
      </c>
      <c r="AQ24" s="49">
        <v>1</v>
      </c>
      <c r="AR24" s="96">
        <v>10</v>
      </c>
      <c r="AS24" s="60">
        <v>1</v>
      </c>
      <c r="AT24" s="61">
        <v>1</v>
      </c>
      <c r="AU24" s="40">
        <v>0</v>
      </c>
      <c r="AV24" s="60">
        <v>1</v>
      </c>
      <c r="AW24" s="61">
        <v>1</v>
      </c>
      <c r="AX24" s="15">
        <v>3</v>
      </c>
      <c r="AY24" s="15">
        <v>1</v>
      </c>
      <c r="AZ24" s="15">
        <v>3</v>
      </c>
      <c r="BA24" s="34">
        <v>1</v>
      </c>
      <c r="BB24" s="47">
        <v>-0.59599999999999997</v>
      </c>
      <c r="BC24" s="48">
        <v>4</v>
      </c>
      <c r="BD24" s="49">
        <v>8</v>
      </c>
      <c r="BE24" s="96">
        <v>9</v>
      </c>
      <c r="BF24" s="60">
        <v>1</v>
      </c>
      <c r="BG24" s="61">
        <v>1</v>
      </c>
      <c r="BH24" s="40">
        <v>0.113</v>
      </c>
      <c r="BI24" s="60">
        <v>1</v>
      </c>
      <c r="BJ24" s="61">
        <v>2</v>
      </c>
      <c r="BK24" s="15">
        <v>6</v>
      </c>
      <c r="BL24" s="15">
        <v>1</v>
      </c>
      <c r="BM24" s="15">
        <v>11</v>
      </c>
      <c r="BN24" s="34">
        <v>2</v>
      </c>
      <c r="BO24" s="47">
        <v>0</v>
      </c>
      <c r="BP24" s="48">
        <v>1</v>
      </c>
      <c r="BQ24" s="49">
        <v>1</v>
      </c>
      <c r="BR24" s="96">
        <v>10</v>
      </c>
      <c r="BS24" s="60">
        <v>1</v>
      </c>
      <c r="BT24" s="61">
        <v>1</v>
      </c>
      <c r="BU24" s="40">
        <v>0</v>
      </c>
      <c r="BV24" s="60">
        <v>1</v>
      </c>
      <c r="BW24" s="61">
        <v>1</v>
      </c>
      <c r="BX24" s="15">
        <v>3</v>
      </c>
      <c r="BY24" s="15">
        <v>1</v>
      </c>
      <c r="BZ24" s="15">
        <v>3</v>
      </c>
      <c r="CA24" s="34">
        <v>1</v>
      </c>
      <c r="CB24" s="47">
        <v>0.63700000000000001</v>
      </c>
      <c r="CC24" s="48">
        <v>5</v>
      </c>
      <c r="CD24" s="49">
        <v>15</v>
      </c>
      <c r="CE24" s="96">
        <v>10</v>
      </c>
      <c r="CF24" s="60">
        <v>1</v>
      </c>
      <c r="CG24" s="61">
        <v>1</v>
      </c>
      <c r="CH24" s="40">
        <v>-1.6E-2</v>
      </c>
      <c r="CI24" s="60">
        <v>4</v>
      </c>
      <c r="CJ24" s="61">
        <v>17</v>
      </c>
      <c r="CK24" s="15">
        <v>10</v>
      </c>
      <c r="CL24" s="15">
        <v>5</v>
      </c>
      <c r="CM24" s="15">
        <v>33</v>
      </c>
      <c r="CN24" s="34">
        <v>19</v>
      </c>
      <c r="CO24" s="47">
        <v>0.63200000000000001</v>
      </c>
      <c r="CP24" s="48">
        <v>1</v>
      </c>
      <c r="CQ24" s="49">
        <v>5</v>
      </c>
      <c r="CR24" s="96">
        <v>10</v>
      </c>
      <c r="CS24" s="60">
        <v>1</v>
      </c>
      <c r="CT24" s="61">
        <v>1</v>
      </c>
      <c r="CU24" s="40">
        <v>6.633</v>
      </c>
      <c r="CV24" s="60">
        <v>1</v>
      </c>
      <c r="CW24" s="61">
        <v>1</v>
      </c>
      <c r="CX24" s="15">
        <v>3</v>
      </c>
      <c r="CY24" s="15">
        <v>1</v>
      </c>
      <c r="CZ24" s="15">
        <v>7</v>
      </c>
      <c r="DA24" s="34">
        <v>2</v>
      </c>
      <c r="DB24" s="307">
        <f t="shared" si="25"/>
        <v>1.2210000000000001</v>
      </c>
      <c r="DC24" s="263">
        <f>RANK(DB24,DB23:DB29,0)</f>
        <v>4</v>
      </c>
      <c r="DD24" s="264">
        <f>RANK(DB24,(DB5:DB7,DB9:DB14,DB16:DB21,DB23:DB29),0)</f>
        <v>11</v>
      </c>
      <c r="DE24" s="316">
        <f t="shared" si="26"/>
        <v>74</v>
      </c>
      <c r="DF24" s="280">
        <f>RANK(DE24,DE23:DE29,0)</f>
        <v>2</v>
      </c>
      <c r="DG24" s="281">
        <f>RANK(DE24,(DE5:DE7,DE9:DE14,DE16:DE21,DE23:DE29),0)</f>
        <v>3</v>
      </c>
      <c r="DH24" s="249">
        <f t="shared" si="27"/>
        <v>2.4359999999999999</v>
      </c>
      <c r="DI24" s="282">
        <f>RANK(DH24,DH23:DH29,0)</f>
        <v>1</v>
      </c>
      <c r="DJ24" s="283">
        <f>RANK(DH24,(DH5:DH7,DH9:DH14,DH16:DH21,DH23:DH29),0)</f>
        <v>4</v>
      </c>
      <c r="DK24" s="267">
        <f t="shared" si="28"/>
        <v>7</v>
      </c>
      <c r="DL24" s="267">
        <f>RANK(DK24,DK23:DK29,1)</f>
        <v>1</v>
      </c>
      <c r="DM24" s="267">
        <f t="shared" si="29"/>
        <v>18</v>
      </c>
      <c r="DN24" s="268">
        <f>RANK(DM24,(DM5,DM6,DM7,DM9,DM10,DM11,DM18,DM19,DM12,DM20,DM13,DM23,DM24,DM16,DM25,DM17,DM26,DM27,DM21,DM28,DM29,DM14),1)</f>
        <v>4</v>
      </c>
      <c r="DO24" s="14">
        <f t="shared" si="30"/>
        <v>0.48799999999999999</v>
      </c>
      <c r="DP24" s="15">
        <f>RANK(DO24,DO23:DO29,0)</f>
        <v>4</v>
      </c>
      <c r="DQ24" s="7">
        <f t="shared" ref="DQ24:DQ29" si="33">DE24*3/10</f>
        <v>22.2</v>
      </c>
      <c r="DR24" s="15">
        <f>RANK(DQ24,DQ23:DQ29,0)</f>
        <v>2</v>
      </c>
      <c r="DS24" s="25">
        <f t="shared" si="31"/>
        <v>0.73099999999999998</v>
      </c>
      <c r="DT24" s="15">
        <f>RANK(DS24,DS23:DS29,0)</f>
        <v>1</v>
      </c>
      <c r="DU24" s="16">
        <f t="shared" si="32"/>
        <v>7</v>
      </c>
      <c r="DV24" s="17">
        <f>RANK(DU24,DU23:DU29,1)</f>
        <v>1</v>
      </c>
      <c r="DW24" s="124" t="s">
        <v>57</v>
      </c>
    </row>
    <row r="25" spans="1:127" ht="15" customHeight="1" x14ac:dyDescent="0.25">
      <c r="A25" s="125" t="s">
        <v>98</v>
      </c>
      <c r="B25" s="113">
        <v>0.55200000000000005</v>
      </c>
      <c r="C25" s="67">
        <v>5</v>
      </c>
      <c r="D25" s="68">
        <v>16</v>
      </c>
      <c r="E25" s="94">
        <v>8</v>
      </c>
      <c r="F25" s="69">
        <v>1</v>
      </c>
      <c r="G25" s="70">
        <v>1</v>
      </c>
      <c r="H25" s="39">
        <v>-0.17499999999999999</v>
      </c>
      <c r="I25" s="69">
        <v>4</v>
      </c>
      <c r="J25" s="70">
        <v>18</v>
      </c>
      <c r="K25" s="4">
        <v>10</v>
      </c>
      <c r="L25" s="4">
        <v>3</v>
      </c>
      <c r="M25" s="4">
        <v>35</v>
      </c>
      <c r="N25" s="32">
        <v>18</v>
      </c>
      <c r="O25" s="50">
        <v>0</v>
      </c>
      <c r="P25" s="67">
        <v>1</v>
      </c>
      <c r="Q25" s="68">
        <v>1</v>
      </c>
      <c r="R25" s="94">
        <v>10</v>
      </c>
      <c r="S25" s="69">
        <v>1</v>
      </c>
      <c r="T25" s="70">
        <v>1</v>
      </c>
      <c r="U25" s="39">
        <v>0</v>
      </c>
      <c r="V25" s="69">
        <v>1</v>
      </c>
      <c r="W25" s="70">
        <v>2</v>
      </c>
      <c r="X25" s="4">
        <v>3</v>
      </c>
      <c r="Y25" s="4">
        <v>1</v>
      </c>
      <c r="Z25" s="4">
        <v>4</v>
      </c>
      <c r="AA25" s="32">
        <v>1</v>
      </c>
      <c r="AB25" s="50">
        <v>0</v>
      </c>
      <c r="AC25" s="67">
        <v>1</v>
      </c>
      <c r="AD25" s="68">
        <v>1</v>
      </c>
      <c r="AE25" s="94">
        <v>10</v>
      </c>
      <c r="AF25" s="69">
        <v>1</v>
      </c>
      <c r="AG25" s="70">
        <v>1</v>
      </c>
      <c r="AH25" s="39">
        <v>0</v>
      </c>
      <c r="AI25" s="69">
        <v>1</v>
      </c>
      <c r="AJ25" s="70">
        <v>1</v>
      </c>
      <c r="AK25" s="4">
        <v>3</v>
      </c>
      <c r="AL25" s="4">
        <v>1</v>
      </c>
      <c r="AM25" s="4">
        <v>3</v>
      </c>
      <c r="AN25" s="32">
        <v>1</v>
      </c>
      <c r="AO25" s="50">
        <v>0</v>
      </c>
      <c r="AP25" s="67">
        <v>1</v>
      </c>
      <c r="AQ25" s="68">
        <v>1</v>
      </c>
      <c r="AR25" s="94">
        <v>10</v>
      </c>
      <c r="AS25" s="69">
        <v>1</v>
      </c>
      <c r="AT25" s="70">
        <v>1</v>
      </c>
      <c r="AU25" s="39">
        <v>0</v>
      </c>
      <c r="AV25" s="69">
        <v>1</v>
      </c>
      <c r="AW25" s="70">
        <v>1</v>
      </c>
      <c r="AX25" s="4">
        <v>3</v>
      </c>
      <c r="AY25" s="4">
        <v>1</v>
      </c>
      <c r="AZ25" s="4">
        <v>3</v>
      </c>
      <c r="BA25" s="32">
        <v>1</v>
      </c>
      <c r="BB25" s="50">
        <v>-0.57399999999999995</v>
      </c>
      <c r="BC25" s="67">
        <v>2</v>
      </c>
      <c r="BD25" s="68">
        <v>2</v>
      </c>
      <c r="BE25" s="94">
        <v>3</v>
      </c>
      <c r="BF25" s="69">
        <v>6</v>
      </c>
      <c r="BG25" s="70">
        <v>19</v>
      </c>
      <c r="BH25" s="39">
        <v>9.0999999999999998E-2</v>
      </c>
      <c r="BI25" s="69">
        <v>2</v>
      </c>
      <c r="BJ25" s="70">
        <v>4</v>
      </c>
      <c r="BK25" s="4">
        <v>10</v>
      </c>
      <c r="BL25" s="4">
        <v>3</v>
      </c>
      <c r="BM25" s="4">
        <v>25</v>
      </c>
      <c r="BN25" s="32">
        <v>9</v>
      </c>
      <c r="BO25" s="50">
        <v>0</v>
      </c>
      <c r="BP25" s="67">
        <v>1</v>
      </c>
      <c r="BQ25" s="68">
        <v>1</v>
      </c>
      <c r="BR25" s="94">
        <v>10</v>
      </c>
      <c r="BS25" s="69">
        <v>1</v>
      </c>
      <c r="BT25" s="70">
        <v>1</v>
      </c>
      <c r="BU25" s="39">
        <v>0</v>
      </c>
      <c r="BV25" s="69">
        <v>1</v>
      </c>
      <c r="BW25" s="70">
        <v>1</v>
      </c>
      <c r="BX25" s="4">
        <v>3</v>
      </c>
      <c r="BY25" s="4">
        <v>1</v>
      </c>
      <c r="BZ25" s="4">
        <v>3</v>
      </c>
      <c r="CA25" s="32">
        <v>1</v>
      </c>
      <c r="CB25" s="50">
        <v>0.66300000000000003</v>
      </c>
      <c r="CC25" s="67">
        <v>1</v>
      </c>
      <c r="CD25" s="68">
        <v>1</v>
      </c>
      <c r="CE25" s="94">
        <v>10</v>
      </c>
      <c r="CF25" s="69">
        <v>1</v>
      </c>
      <c r="CG25" s="70">
        <v>1</v>
      </c>
      <c r="CH25" s="39">
        <v>7.3999999999999996E-2</v>
      </c>
      <c r="CI25" s="69">
        <v>2</v>
      </c>
      <c r="CJ25" s="70">
        <v>6</v>
      </c>
      <c r="CK25" s="4">
        <v>4</v>
      </c>
      <c r="CL25" s="4">
        <v>1</v>
      </c>
      <c r="CM25" s="4">
        <v>8</v>
      </c>
      <c r="CN25" s="32">
        <v>1</v>
      </c>
      <c r="CO25" s="50">
        <v>0.59899999999999998</v>
      </c>
      <c r="CP25" s="67">
        <v>4</v>
      </c>
      <c r="CQ25" s="68">
        <v>17</v>
      </c>
      <c r="CR25" s="94">
        <v>10</v>
      </c>
      <c r="CS25" s="69">
        <v>1</v>
      </c>
      <c r="CT25" s="70">
        <v>1</v>
      </c>
      <c r="CU25" s="39">
        <v>0.375</v>
      </c>
      <c r="CV25" s="69">
        <v>2</v>
      </c>
      <c r="CW25" s="70">
        <v>7</v>
      </c>
      <c r="CX25" s="4">
        <v>7</v>
      </c>
      <c r="CY25" s="4">
        <v>2</v>
      </c>
      <c r="CZ25" s="4">
        <v>25</v>
      </c>
      <c r="DA25" s="32">
        <v>13</v>
      </c>
      <c r="DB25" s="307">
        <f t="shared" si="25"/>
        <v>1.24</v>
      </c>
      <c r="DC25" s="294">
        <f>RANK(DB25,DB23:DB29,0)</f>
        <v>2</v>
      </c>
      <c r="DD25" s="295">
        <f>RANK(DB25,(DB5:DB7,DB9:DB14,DB16:DB21,DB23:DB29),0)</f>
        <v>7</v>
      </c>
      <c r="DE25" s="248">
        <f t="shared" si="26"/>
        <v>71</v>
      </c>
      <c r="DF25" s="296">
        <f>RANK(DE25,DE23:DE29,0)</f>
        <v>3</v>
      </c>
      <c r="DG25" s="297">
        <f>RANK(DE25,(DE5:DE7,DE9:DE14,DE16:DE21,DE23:DE29),0)</f>
        <v>12</v>
      </c>
      <c r="DH25" s="272">
        <f t="shared" si="27"/>
        <v>0.36499999999999999</v>
      </c>
      <c r="DI25" s="298">
        <f>RANK(DH25,DH23:DH29,0)</f>
        <v>4</v>
      </c>
      <c r="DJ25" s="299">
        <f>RANK(DH25,(DH5:DH7,DH9:DH14,DH16:DH21,DH23:DH29),0)</f>
        <v>12</v>
      </c>
      <c r="DK25" s="251">
        <f t="shared" si="28"/>
        <v>9</v>
      </c>
      <c r="DL25" s="251">
        <f>RANK(DK25,DK23:DK29,1)</f>
        <v>2</v>
      </c>
      <c r="DM25" s="251">
        <f t="shared" si="29"/>
        <v>31</v>
      </c>
      <c r="DN25" s="252">
        <f>RANK(DM25,(DM5,DM6,DM7,DM9,DM10,DM11,DM18,DM19,DM12,DM20,DM13,DM23,DM24,DM16,DM25,DM17,DM26,DM27,DM21,DM28,DM29,DM14),1)</f>
        <v>11</v>
      </c>
      <c r="DO25" s="3">
        <f t="shared" si="30"/>
        <v>0.496</v>
      </c>
      <c r="DP25" s="4">
        <f>RANK(DO25,DO23:DO29,0)</f>
        <v>2</v>
      </c>
      <c r="DQ25" s="13">
        <f t="shared" si="33"/>
        <v>21.3</v>
      </c>
      <c r="DR25" s="4">
        <f>RANK(DQ25,DQ23:DQ29,0)</f>
        <v>3</v>
      </c>
      <c r="DS25" s="23">
        <f t="shared" si="31"/>
        <v>0.11</v>
      </c>
      <c r="DT25" s="4">
        <f>RANK(DS25,DS23:DS29,0)</f>
        <v>4</v>
      </c>
      <c r="DU25" s="8">
        <f t="shared" si="32"/>
        <v>9</v>
      </c>
      <c r="DV25" s="6">
        <f>RANK(DU25,DU23:DU29,1)</f>
        <v>2</v>
      </c>
      <c r="DW25" s="125" t="s">
        <v>98</v>
      </c>
    </row>
    <row r="26" spans="1:127" ht="15" customHeight="1" x14ac:dyDescent="0.25">
      <c r="A26" s="126" t="s">
        <v>60</v>
      </c>
      <c r="B26" s="111">
        <v>0.55300000000000005</v>
      </c>
      <c r="C26" s="53">
        <v>4</v>
      </c>
      <c r="D26" s="46">
        <v>15</v>
      </c>
      <c r="E26" s="95">
        <v>8</v>
      </c>
      <c r="F26" s="59">
        <v>1</v>
      </c>
      <c r="G26" s="57">
        <v>1</v>
      </c>
      <c r="H26" s="42">
        <v>0.73199999999999998</v>
      </c>
      <c r="I26" s="59">
        <v>3</v>
      </c>
      <c r="J26" s="57">
        <v>7</v>
      </c>
      <c r="K26" s="10">
        <v>8</v>
      </c>
      <c r="L26" s="10">
        <v>1</v>
      </c>
      <c r="M26" s="10">
        <v>23</v>
      </c>
      <c r="N26" s="33">
        <v>6</v>
      </c>
      <c r="O26" s="44">
        <v>0</v>
      </c>
      <c r="P26" s="53">
        <v>1</v>
      </c>
      <c r="Q26" s="46">
        <v>1</v>
      </c>
      <c r="R26" s="95">
        <v>10</v>
      </c>
      <c r="S26" s="59">
        <v>1</v>
      </c>
      <c r="T26" s="57">
        <v>1</v>
      </c>
      <c r="U26" s="42">
        <v>0</v>
      </c>
      <c r="V26" s="59">
        <v>1</v>
      </c>
      <c r="W26" s="57">
        <v>2</v>
      </c>
      <c r="X26" s="10">
        <v>3</v>
      </c>
      <c r="Y26" s="10">
        <v>1</v>
      </c>
      <c r="Z26" s="10">
        <v>4</v>
      </c>
      <c r="AA26" s="33">
        <v>1</v>
      </c>
      <c r="AB26" s="44">
        <v>0</v>
      </c>
      <c r="AC26" s="53">
        <v>1</v>
      </c>
      <c r="AD26" s="46">
        <v>1</v>
      </c>
      <c r="AE26" s="95">
        <v>10</v>
      </c>
      <c r="AF26" s="59">
        <v>1</v>
      </c>
      <c r="AG26" s="57">
        <v>1</v>
      </c>
      <c r="AH26" s="42">
        <v>0</v>
      </c>
      <c r="AI26" s="59">
        <v>1</v>
      </c>
      <c r="AJ26" s="57">
        <v>1</v>
      </c>
      <c r="AK26" s="10">
        <v>3</v>
      </c>
      <c r="AL26" s="10">
        <v>1</v>
      </c>
      <c r="AM26" s="10">
        <v>3</v>
      </c>
      <c r="AN26" s="33">
        <v>1</v>
      </c>
      <c r="AO26" s="44">
        <v>0</v>
      </c>
      <c r="AP26" s="53">
        <v>1</v>
      </c>
      <c r="AQ26" s="46">
        <v>1</v>
      </c>
      <c r="AR26" s="95">
        <v>10</v>
      </c>
      <c r="AS26" s="59">
        <v>1</v>
      </c>
      <c r="AT26" s="57">
        <v>1</v>
      </c>
      <c r="AU26" s="42">
        <v>0</v>
      </c>
      <c r="AV26" s="59">
        <v>1</v>
      </c>
      <c r="AW26" s="57">
        <v>1</v>
      </c>
      <c r="AX26" s="10">
        <v>3</v>
      </c>
      <c r="AY26" s="10">
        <v>1</v>
      </c>
      <c r="AZ26" s="10">
        <v>3</v>
      </c>
      <c r="BA26" s="33">
        <v>1</v>
      </c>
      <c r="BB26" s="44">
        <v>-0.61499999999999999</v>
      </c>
      <c r="BC26" s="53">
        <v>5</v>
      </c>
      <c r="BD26" s="46">
        <v>13</v>
      </c>
      <c r="BE26" s="95">
        <v>7</v>
      </c>
      <c r="BF26" s="59">
        <v>2</v>
      </c>
      <c r="BG26" s="57">
        <v>7</v>
      </c>
      <c r="BH26" s="42">
        <v>1.0999999999999999E-2</v>
      </c>
      <c r="BI26" s="59">
        <v>3</v>
      </c>
      <c r="BJ26" s="57">
        <v>13</v>
      </c>
      <c r="BK26" s="10">
        <v>10</v>
      </c>
      <c r="BL26" s="10">
        <v>3</v>
      </c>
      <c r="BM26" s="10">
        <v>33</v>
      </c>
      <c r="BN26" s="33">
        <v>12</v>
      </c>
      <c r="BO26" s="44">
        <v>0</v>
      </c>
      <c r="BP26" s="53">
        <v>1</v>
      </c>
      <c r="BQ26" s="46">
        <v>1</v>
      </c>
      <c r="BR26" s="95">
        <v>10</v>
      </c>
      <c r="BS26" s="59">
        <v>1</v>
      </c>
      <c r="BT26" s="57">
        <v>1</v>
      </c>
      <c r="BU26" s="42">
        <v>0</v>
      </c>
      <c r="BV26" s="59">
        <v>1</v>
      </c>
      <c r="BW26" s="57">
        <v>1</v>
      </c>
      <c r="BX26" s="10">
        <v>3</v>
      </c>
      <c r="BY26" s="10">
        <v>1</v>
      </c>
      <c r="BZ26" s="10">
        <v>3</v>
      </c>
      <c r="CA26" s="33">
        <v>1</v>
      </c>
      <c r="CB26" s="44">
        <v>0.64</v>
      </c>
      <c r="CC26" s="53">
        <v>3</v>
      </c>
      <c r="CD26" s="46">
        <v>10</v>
      </c>
      <c r="CE26" s="95">
        <v>10</v>
      </c>
      <c r="CF26" s="59">
        <v>1</v>
      </c>
      <c r="CG26" s="57">
        <v>1</v>
      </c>
      <c r="CH26" s="42">
        <v>4.0000000000000001E-3</v>
      </c>
      <c r="CI26" s="59">
        <v>3</v>
      </c>
      <c r="CJ26" s="57">
        <v>10</v>
      </c>
      <c r="CK26" s="10">
        <v>7</v>
      </c>
      <c r="CL26" s="10">
        <v>3</v>
      </c>
      <c r="CM26" s="10">
        <v>21</v>
      </c>
      <c r="CN26" s="33">
        <v>9</v>
      </c>
      <c r="CO26" s="44">
        <v>0.59799999999999998</v>
      </c>
      <c r="CP26" s="53">
        <v>5</v>
      </c>
      <c r="CQ26" s="46">
        <v>18</v>
      </c>
      <c r="CR26" s="95">
        <v>10</v>
      </c>
      <c r="CS26" s="59">
        <v>1</v>
      </c>
      <c r="CT26" s="57">
        <v>1</v>
      </c>
      <c r="CU26" s="42">
        <v>4.4999999999999998E-2</v>
      </c>
      <c r="CV26" s="59">
        <v>3</v>
      </c>
      <c r="CW26" s="57">
        <v>9</v>
      </c>
      <c r="CX26" s="10">
        <v>9</v>
      </c>
      <c r="CY26" s="10">
        <v>4</v>
      </c>
      <c r="CZ26" s="10">
        <v>28</v>
      </c>
      <c r="DA26" s="33">
        <v>16</v>
      </c>
      <c r="DB26" s="307">
        <f t="shared" si="25"/>
        <v>1.1759999999999999</v>
      </c>
      <c r="DC26" s="274">
        <f>RANK(DB26,DB23:DB29,0)</f>
        <v>6</v>
      </c>
      <c r="DD26" s="260">
        <f>RANK(DB26,(DB5:DB7,DB9:DB14,DB16:DB21,DB23:DB29),0)</f>
        <v>15</v>
      </c>
      <c r="DE26" s="254">
        <f t="shared" si="26"/>
        <v>75</v>
      </c>
      <c r="DF26" s="278">
        <f>RANK(DE26,DE23:DE29,0)</f>
        <v>1</v>
      </c>
      <c r="DG26" s="276">
        <f>RANK(DE26,(DE5:DE7,DE9:DE14,DE16:DE21,DE23:DE29),0)</f>
        <v>2</v>
      </c>
      <c r="DH26" s="275">
        <f t="shared" si="27"/>
        <v>0.79200000000000004</v>
      </c>
      <c r="DI26" s="277">
        <f>RANK(DH26,DH23:DH29,0)</f>
        <v>3</v>
      </c>
      <c r="DJ26" s="279">
        <f>RANK(DH26,(DH5:DH7,DH9:DH14,DH16:DH21,DH23:DH29),0)</f>
        <v>8</v>
      </c>
      <c r="DK26" s="257">
        <f t="shared" si="28"/>
        <v>10</v>
      </c>
      <c r="DL26" s="257">
        <f>RANK(DK26,DK23:DK29,1)</f>
        <v>3</v>
      </c>
      <c r="DM26" s="257">
        <f t="shared" si="29"/>
        <v>25</v>
      </c>
      <c r="DN26" s="258">
        <f>RANK(DM26,(DM5,DM6,DM7,DM9,DM10,DM11,DM18,DM19,DM12,DM20,DM13,DM23,DM24,DM16,DM25,DM17,DM26,DM27,DM21,DM28,DM29,DM14),1)</f>
        <v>6</v>
      </c>
      <c r="DO26" s="9">
        <f t="shared" si="30"/>
        <v>0.47</v>
      </c>
      <c r="DP26" s="10">
        <f>RANK(DO26,DO23:DO29,0)</f>
        <v>6</v>
      </c>
      <c r="DQ26" s="5">
        <f t="shared" si="33"/>
        <v>22.5</v>
      </c>
      <c r="DR26" s="10">
        <f>RANK(DQ26,DQ23:DQ29,0)</f>
        <v>1</v>
      </c>
      <c r="DS26" s="24">
        <f t="shared" si="31"/>
        <v>0.23799999999999999</v>
      </c>
      <c r="DT26" s="10">
        <f>RANK(DS26,DS23:DS29,0)</f>
        <v>3</v>
      </c>
      <c r="DU26" s="10">
        <f t="shared" si="32"/>
        <v>10</v>
      </c>
      <c r="DV26" s="12">
        <f>RANK(DU26,DU23:DU29,1)</f>
        <v>3</v>
      </c>
      <c r="DW26" s="126" t="s">
        <v>60</v>
      </c>
    </row>
    <row r="27" spans="1:127" ht="15" customHeight="1" x14ac:dyDescent="0.25">
      <c r="A27" s="125" t="s">
        <v>61</v>
      </c>
      <c r="B27" s="112">
        <v>0.56000000000000005</v>
      </c>
      <c r="C27" s="48">
        <v>3</v>
      </c>
      <c r="D27" s="49">
        <v>13</v>
      </c>
      <c r="E27" s="96">
        <v>5</v>
      </c>
      <c r="F27" s="60">
        <v>3</v>
      </c>
      <c r="G27" s="61">
        <v>4</v>
      </c>
      <c r="H27" s="40">
        <v>1.659</v>
      </c>
      <c r="I27" s="60">
        <v>2</v>
      </c>
      <c r="J27" s="61">
        <v>2</v>
      </c>
      <c r="K27" s="15">
        <v>8</v>
      </c>
      <c r="L27" s="15">
        <v>1</v>
      </c>
      <c r="M27" s="15">
        <v>19</v>
      </c>
      <c r="N27" s="34">
        <v>3</v>
      </c>
      <c r="O27" s="47">
        <v>0</v>
      </c>
      <c r="P27" s="48">
        <v>1</v>
      </c>
      <c r="Q27" s="49">
        <v>1</v>
      </c>
      <c r="R27" s="96">
        <v>10</v>
      </c>
      <c r="S27" s="60">
        <v>1</v>
      </c>
      <c r="T27" s="61">
        <v>1</v>
      </c>
      <c r="U27" s="40">
        <v>0</v>
      </c>
      <c r="V27" s="60">
        <v>1</v>
      </c>
      <c r="W27" s="61">
        <v>2</v>
      </c>
      <c r="X27" s="15">
        <v>3</v>
      </c>
      <c r="Y27" s="15">
        <v>1</v>
      </c>
      <c r="Z27" s="15">
        <v>4</v>
      </c>
      <c r="AA27" s="34">
        <v>1</v>
      </c>
      <c r="AB27" s="47">
        <v>0</v>
      </c>
      <c r="AC27" s="48">
        <v>1</v>
      </c>
      <c r="AD27" s="49">
        <v>1</v>
      </c>
      <c r="AE27" s="96">
        <v>10</v>
      </c>
      <c r="AF27" s="60">
        <v>1</v>
      </c>
      <c r="AG27" s="61">
        <v>1</v>
      </c>
      <c r="AH27" s="40">
        <v>0</v>
      </c>
      <c r="AI27" s="60">
        <v>1</v>
      </c>
      <c r="AJ27" s="61">
        <v>1</v>
      </c>
      <c r="AK27" s="15">
        <v>3</v>
      </c>
      <c r="AL27" s="15">
        <v>1</v>
      </c>
      <c r="AM27" s="15">
        <v>3</v>
      </c>
      <c r="AN27" s="34">
        <v>1</v>
      </c>
      <c r="AO27" s="47">
        <v>0</v>
      </c>
      <c r="AP27" s="48">
        <v>1</v>
      </c>
      <c r="AQ27" s="49">
        <v>1</v>
      </c>
      <c r="AR27" s="96">
        <v>10</v>
      </c>
      <c r="AS27" s="60">
        <v>1</v>
      </c>
      <c r="AT27" s="61">
        <v>1</v>
      </c>
      <c r="AU27" s="40">
        <v>0</v>
      </c>
      <c r="AV27" s="60">
        <v>1</v>
      </c>
      <c r="AW27" s="61">
        <v>1</v>
      </c>
      <c r="AX27" s="15">
        <v>3</v>
      </c>
      <c r="AY27" s="15">
        <v>1</v>
      </c>
      <c r="AZ27" s="15">
        <v>3</v>
      </c>
      <c r="BA27" s="34">
        <v>1</v>
      </c>
      <c r="BB27" s="47">
        <v>-0.65</v>
      </c>
      <c r="BC27" s="48">
        <v>7</v>
      </c>
      <c r="BD27" s="49">
        <v>19</v>
      </c>
      <c r="BE27" s="96">
        <v>4</v>
      </c>
      <c r="BF27" s="60">
        <v>4</v>
      </c>
      <c r="BG27" s="61">
        <v>16</v>
      </c>
      <c r="BH27" s="40">
        <v>-0.1</v>
      </c>
      <c r="BI27" s="60">
        <v>6</v>
      </c>
      <c r="BJ27" s="61">
        <v>19</v>
      </c>
      <c r="BK27" s="15">
        <v>17</v>
      </c>
      <c r="BL27" s="15">
        <v>6</v>
      </c>
      <c r="BM27" s="15">
        <v>54</v>
      </c>
      <c r="BN27" s="34">
        <v>20</v>
      </c>
      <c r="BO27" s="47">
        <v>0</v>
      </c>
      <c r="BP27" s="48">
        <v>1</v>
      </c>
      <c r="BQ27" s="49">
        <v>1</v>
      </c>
      <c r="BR27" s="96">
        <v>10</v>
      </c>
      <c r="BS27" s="60">
        <v>1</v>
      </c>
      <c r="BT27" s="61">
        <v>1</v>
      </c>
      <c r="BU27" s="40">
        <v>0</v>
      </c>
      <c r="BV27" s="60">
        <v>1</v>
      </c>
      <c r="BW27" s="61">
        <v>1</v>
      </c>
      <c r="BX27" s="15">
        <v>3</v>
      </c>
      <c r="BY27" s="15">
        <v>1</v>
      </c>
      <c r="BZ27" s="15">
        <v>3</v>
      </c>
      <c r="CA27" s="34">
        <v>1</v>
      </c>
      <c r="CB27" s="47">
        <v>0.624</v>
      </c>
      <c r="CC27" s="48">
        <v>7</v>
      </c>
      <c r="CD27" s="49">
        <v>21</v>
      </c>
      <c r="CE27" s="96">
        <v>10</v>
      </c>
      <c r="CF27" s="60">
        <v>1</v>
      </c>
      <c r="CG27" s="61">
        <v>1</v>
      </c>
      <c r="CH27" s="40">
        <v>-8.2000000000000003E-2</v>
      </c>
      <c r="CI27" s="60">
        <v>7</v>
      </c>
      <c r="CJ27" s="61">
        <v>22</v>
      </c>
      <c r="CK27" s="15">
        <v>15</v>
      </c>
      <c r="CL27" s="15">
        <v>7</v>
      </c>
      <c r="CM27" s="15">
        <v>44</v>
      </c>
      <c r="CN27" s="34">
        <v>21</v>
      </c>
      <c r="CO27" s="47">
        <v>0.60599999999999998</v>
      </c>
      <c r="CP27" s="48">
        <v>2</v>
      </c>
      <c r="CQ27" s="49">
        <v>14</v>
      </c>
      <c r="CR27" s="96">
        <v>10</v>
      </c>
      <c r="CS27" s="60">
        <v>1</v>
      </c>
      <c r="CT27" s="61">
        <v>1</v>
      </c>
      <c r="CU27" s="40">
        <v>0</v>
      </c>
      <c r="CV27" s="60">
        <v>4</v>
      </c>
      <c r="CW27" s="61">
        <v>10</v>
      </c>
      <c r="CX27" s="15">
        <v>7</v>
      </c>
      <c r="CY27" s="15">
        <v>2</v>
      </c>
      <c r="CZ27" s="15">
        <v>25</v>
      </c>
      <c r="DA27" s="34">
        <v>13</v>
      </c>
      <c r="DB27" s="307">
        <f t="shared" si="25"/>
        <v>1.1399999999999999</v>
      </c>
      <c r="DC27" s="263">
        <f>RANK(DB27,DB23:DB29,0)</f>
        <v>7</v>
      </c>
      <c r="DD27" s="264">
        <f>RANK(DB27,(DB5:DB7,DB9:DB14,DB16:DB21,DB23:DB29),0)</f>
        <v>20</v>
      </c>
      <c r="DE27" s="316">
        <f t="shared" si="26"/>
        <v>69</v>
      </c>
      <c r="DF27" s="280">
        <f>RANK(DE27,DE23:DE29,0)</f>
        <v>5</v>
      </c>
      <c r="DG27" s="281">
        <f>RANK(DE27,(DE5:DE7,DE9:DE14,DE16:DE21,DE23:DE29),0)</f>
        <v>15</v>
      </c>
      <c r="DH27" s="249">
        <f t="shared" si="27"/>
        <v>1.4770000000000001</v>
      </c>
      <c r="DI27" s="282">
        <f>RANK(DH27,DH23:DH29,0)</f>
        <v>2</v>
      </c>
      <c r="DJ27" s="283">
        <f>RANK(DH27,(DH5:DH7,DH9:DH14,DH16:DH21,DH23:DH29),0)</f>
        <v>5</v>
      </c>
      <c r="DK27" s="267">
        <f t="shared" si="28"/>
        <v>14</v>
      </c>
      <c r="DL27" s="267">
        <f>RANK(DK27,DK23:DK29,1)</f>
        <v>6</v>
      </c>
      <c r="DM27" s="267">
        <f t="shared" si="29"/>
        <v>40</v>
      </c>
      <c r="DN27" s="268">
        <f>RANK(DM27,(DM5,DM6,DM7,DM9,DM10,DM11,DM18,DM19,DM12,DM20,DM13,DM23,DM24,DM16,DM25,DM17,DM26,DM27,DM21,DM28,DM29,DM14),1)</f>
        <v>15</v>
      </c>
      <c r="DO27" s="14">
        <f t="shared" si="30"/>
        <v>0.45600000000000002</v>
      </c>
      <c r="DP27" s="15">
        <f>RANK(DO27,DO23:DO29,0)</f>
        <v>7</v>
      </c>
      <c r="DQ27" s="7">
        <f t="shared" si="33"/>
        <v>20.7</v>
      </c>
      <c r="DR27" s="15">
        <f>RANK(DQ27,DQ23:DQ29,0)</f>
        <v>5</v>
      </c>
      <c r="DS27" s="25">
        <f t="shared" si="31"/>
        <v>0.443</v>
      </c>
      <c r="DT27" s="15">
        <f>RANK(DS27,DS23:DS29,0)</f>
        <v>2</v>
      </c>
      <c r="DU27" s="16">
        <f t="shared" si="32"/>
        <v>14</v>
      </c>
      <c r="DV27" s="17">
        <f>RANK(DU27,DU23:DU29,1)</f>
        <v>6</v>
      </c>
      <c r="DW27" s="125" t="s">
        <v>61</v>
      </c>
    </row>
    <row r="28" spans="1:127" ht="15" customHeight="1" x14ac:dyDescent="0.25">
      <c r="A28" s="130" t="s">
        <v>66</v>
      </c>
      <c r="B28" s="113">
        <v>0.54900000000000004</v>
      </c>
      <c r="C28" s="67">
        <v>6</v>
      </c>
      <c r="D28" s="68">
        <v>17</v>
      </c>
      <c r="E28" s="94">
        <v>5</v>
      </c>
      <c r="F28" s="69">
        <v>3</v>
      </c>
      <c r="G28" s="70">
        <v>4</v>
      </c>
      <c r="H28" s="39">
        <v>1.865</v>
      </c>
      <c r="I28" s="69">
        <v>1</v>
      </c>
      <c r="J28" s="70">
        <v>1</v>
      </c>
      <c r="K28" s="4">
        <v>10</v>
      </c>
      <c r="L28" s="4">
        <v>3</v>
      </c>
      <c r="M28" s="4">
        <v>22</v>
      </c>
      <c r="N28" s="32">
        <v>5</v>
      </c>
      <c r="O28" s="50">
        <v>0</v>
      </c>
      <c r="P28" s="67">
        <v>1</v>
      </c>
      <c r="Q28" s="68">
        <v>1</v>
      </c>
      <c r="R28" s="94">
        <v>10</v>
      </c>
      <c r="S28" s="69">
        <v>1</v>
      </c>
      <c r="T28" s="70">
        <v>1</v>
      </c>
      <c r="U28" s="39">
        <v>0</v>
      </c>
      <c r="V28" s="69">
        <v>1</v>
      </c>
      <c r="W28" s="70">
        <v>2</v>
      </c>
      <c r="X28" s="4">
        <v>3</v>
      </c>
      <c r="Y28" s="4">
        <v>1</v>
      </c>
      <c r="Z28" s="4">
        <v>4</v>
      </c>
      <c r="AA28" s="32">
        <v>1</v>
      </c>
      <c r="AB28" s="50">
        <v>0</v>
      </c>
      <c r="AC28" s="67">
        <v>1</v>
      </c>
      <c r="AD28" s="68">
        <v>1</v>
      </c>
      <c r="AE28" s="94">
        <v>10</v>
      </c>
      <c r="AF28" s="69">
        <v>1</v>
      </c>
      <c r="AG28" s="70">
        <v>1</v>
      </c>
      <c r="AH28" s="39">
        <v>0</v>
      </c>
      <c r="AI28" s="69">
        <v>1</v>
      </c>
      <c r="AJ28" s="70">
        <v>1</v>
      </c>
      <c r="AK28" s="4">
        <v>3</v>
      </c>
      <c r="AL28" s="4">
        <v>1</v>
      </c>
      <c r="AM28" s="4">
        <v>3</v>
      </c>
      <c r="AN28" s="32">
        <v>1</v>
      </c>
      <c r="AO28" s="50">
        <v>0</v>
      </c>
      <c r="AP28" s="67">
        <v>1</v>
      </c>
      <c r="AQ28" s="68">
        <v>1</v>
      </c>
      <c r="AR28" s="94">
        <v>10</v>
      </c>
      <c r="AS28" s="69">
        <v>1</v>
      </c>
      <c r="AT28" s="70">
        <v>1</v>
      </c>
      <c r="AU28" s="39">
        <v>0</v>
      </c>
      <c r="AV28" s="69">
        <v>1</v>
      </c>
      <c r="AW28" s="70">
        <v>1</v>
      </c>
      <c r="AX28" s="4">
        <v>3</v>
      </c>
      <c r="AY28" s="4">
        <v>1</v>
      </c>
      <c r="AZ28" s="4">
        <v>3</v>
      </c>
      <c r="BA28" s="32">
        <v>1</v>
      </c>
      <c r="BB28" s="50">
        <v>-0.57299999999999995</v>
      </c>
      <c r="BC28" s="67">
        <v>1</v>
      </c>
      <c r="BD28" s="68">
        <v>1</v>
      </c>
      <c r="BE28" s="94">
        <v>6</v>
      </c>
      <c r="BF28" s="69">
        <v>3</v>
      </c>
      <c r="BG28" s="70">
        <v>13</v>
      </c>
      <c r="BH28" s="39">
        <v>-1.6E-2</v>
      </c>
      <c r="BI28" s="69">
        <v>4</v>
      </c>
      <c r="BJ28" s="70">
        <v>16</v>
      </c>
      <c r="BK28" s="4">
        <v>8</v>
      </c>
      <c r="BL28" s="4">
        <v>2</v>
      </c>
      <c r="BM28" s="4">
        <v>30</v>
      </c>
      <c r="BN28" s="32">
        <v>11</v>
      </c>
      <c r="BO28" s="50">
        <v>0</v>
      </c>
      <c r="BP28" s="67">
        <v>1</v>
      </c>
      <c r="BQ28" s="68">
        <v>1</v>
      </c>
      <c r="BR28" s="94">
        <v>10</v>
      </c>
      <c r="BS28" s="69">
        <v>1</v>
      </c>
      <c r="BT28" s="70">
        <v>1</v>
      </c>
      <c r="BU28" s="39">
        <v>0</v>
      </c>
      <c r="BV28" s="69">
        <v>1</v>
      </c>
      <c r="BW28" s="70">
        <v>1</v>
      </c>
      <c r="BX28" s="4">
        <v>3</v>
      </c>
      <c r="BY28" s="4">
        <v>1</v>
      </c>
      <c r="BZ28" s="4">
        <v>3</v>
      </c>
      <c r="CA28" s="32">
        <v>1</v>
      </c>
      <c r="CB28" s="50">
        <v>0.63300000000000001</v>
      </c>
      <c r="CC28" s="67">
        <v>6</v>
      </c>
      <c r="CD28" s="68">
        <v>18</v>
      </c>
      <c r="CE28" s="94">
        <v>10</v>
      </c>
      <c r="CF28" s="69">
        <v>1</v>
      </c>
      <c r="CG28" s="70">
        <v>1</v>
      </c>
      <c r="CH28" s="39">
        <v>-1.7000000000000001E-2</v>
      </c>
      <c r="CI28" s="69">
        <v>5</v>
      </c>
      <c r="CJ28" s="70">
        <v>18</v>
      </c>
      <c r="CK28" s="4">
        <v>12</v>
      </c>
      <c r="CL28" s="4">
        <v>6</v>
      </c>
      <c r="CM28" s="4">
        <v>37</v>
      </c>
      <c r="CN28" s="32">
        <v>20</v>
      </c>
      <c r="CO28" s="50">
        <v>0.59699999999999998</v>
      </c>
      <c r="CP28" s="67">
        <v>7</v>
      </c>
      <c r="CQ28" s="68">
        <v>20</v>
      </c>
      <c r="CR28" s="94">
        <v>10</v>
      </c>
      <c r="CS28" s="69">
        <v>1</v>
      </c>
      <c r="CT28" s="70">
        <v>1</v>
      </c>
      <c r="CU28" s="39">
        <v>-2.597</v>
      </c>
      <c r="CV28" s="69">
        <v>7</v>
      </c>
      <c r="CW28" s="70">
        <v>21</v>
      </c>
      <c r="CX28" s="4">
        <v>15</v>
      </c>
      <c r="CY28" s="4">
        <v>7</v>
      </c>
      <c r="CZ28" s="4">
        <v>42</v>
      </c>
      <c r="DA28" s="32">
        <v>21</v>
      </c>
      <c r="DB28" s="307">
        <f t="shared" si="25"/>
        <v>1.206</v>
      </c>
      <c r="DC28" s="294">
        <f>RANK(DB28,DB23:DB29,0)</f>
        <v>5</v>
      </c>
      <c r="DD28" s="295">
        <f>RANK(DB28,(DB5:DB7,DB9:DB14,DB16:DB21,DB23:DB29),0)</f>
        <v>13</v>
      </c>
      <c r="DE28" s="248">
        <f t="shared" si="26"/>
        <v>71</v>
      </c>
      <c r="DF28" s="296">
        <f>RANK(DE28,DE23:DE29,0)</f>
        <v>3</v>
      </c>
      <c r="DG28" s="297">
        <f>RANK(DE28,(DE5:DE7,DE9:DE14,DE16:DE21,DE23:DE29),0)</f>
        <v>12</v>
      </c>
      <c r="DH28" s="272">
        <f t="shared" si="27"/>
        <v>-0.76500000000000001</v>
      </c>
      <c r="DI28" s="298">
        <f>RANK(DH28,DH23:DH29,0)</f>
        <v>5</v>
      </c>
      <c r="DJ28" s="299">
        <f>RANK(DH28,(DH5:DH7,DH9:DH14,DH16:DH21,DH23:DH29),0)</f>
        <v>18</v>
      </c>
      <c r="DK28" s="251">
        <f t="shared" si="28"/>
        <v>13</v>
      </c>
      <c r="DL28" s="251">
        <f>RANK(DK28,DK23:DK29,1)</f>
        <v>4</v>
      </c>
      <c r="DM28" s="251">
        <f t="shared" si="29"/>
        <v>43</v>
      </c>
      <c r="DN28" s="252">
        <f>RANK(DM28,(DM5,DM6,DM7,DM9,DM10,DM11,DM18,DM19,DM12,DM20,DM13,DM23,DM24,DM16,DM25,DM17,DM26,DM27,DM21,DM28,DM29,DM14),1)</f>
        <v>17</v>
      </c>
      <c r="DO28" s="3">
        <f t="shared" si="30"/>
        <v>0.48199999999999998</v>
      </c>
      <c r="DP28" s="4">
        <f>RANK(DO28,DO23:DO29,0)</f>
        <v>5</v>
      </c>
      <c r="DQ28" s="13">
        <f t="shared" si="33"/>
        <v>21.3</v>
      </c>
      <c r="DR28" s="4">
        <f>RANK(DQ28,DQ23:DQ29,0)</f>
        <v>3</v>
      </c>
      <c r="DS28" s="23">
        <f t="shared" si="31"/>
        <v>-0.23</v>
      </c>
      <c r="DT28" s="4">
        <f>RANK(DS28,DS23:DS29,0)</f>
        <v>5</v>
      </c>
      <c r="DU28" s="8">
        <f t="shared" si="32"/>
        <v>13</v>
      </c>
      <c r="DV28" s="6">
        <f>RANK(DU28,DU23:DU29,1)</f>
        <v>4</v>
      </c>
      <c r="DW28" s="130" t="s">
        <v>66</v>
      </c>
    </row>
    <row r="29" spans="1:127" ht="15" customHeight="1" thickBot="1" x14ac:dyDescent="0.3">
      <c r="A29" s="127" t="s">
        <v>63</v>
      </c>
      <c r="B29" s="113">
        <v>0.58599999999999997</v>
      </c>
      <c r="C29" s="67">
        <v>2</v>
      </c>
      <c r="D29" s="68">
        <v>8</v>
      </c>
      <c r="E29" s="94">
        <v>5</v>
      </c>
      <c r="F29" s="69">
        <v>3</v>
      </c>
      <c r="G29" s="70">
        <v>4</v>
      </c>
      <c r="H29" s="39">
        <v>-1.194</v>
      </c>
      <c r="I29" s="69">
        <v>5</v>
      </c>
      <c r="J29" s="70">
        <v>20</v>
      </c>
      <c r="K29" s="4">
        <v>10</v>
      </c>
      <c r="L29" s="4">
        <v>3</v>
      </c>
      <c r="M29" s="4">
        <v>32</v>
      </c>
      <c r="N29" s="32">
        <v>15</v>
      </c>
      <c r="O29" s="50">
        <v>0</v>
      </c>
      <c r="P29" s="67">
        <v>1</v>
      </c>
      <c r="Q29" s="68">
        <v>1</v>
      </c>
      <c r="R29" s="94">
        <v>10</v>
      </c>
      <c r="S29" s="69">
        <v>1</v>
      </c>
      <c r="T29" s="70">
        <v>1</v>
      </c>
      <c r="U29" s="39">
        <v>0</v>
      </c>
      <c r="V29" s="69">
        <v>1</v>
      </c>
      <c r="W29" s="70">
        <v>2</v>
      </c>
      <c r="X29" s="4">
        <v>3</v>
      </c>
      <c r="Y29" s="4">
        <v>1</v>
      </c>
      <c r="Z29" s="4">
        <v>4</v>
      </c>
      <c r="AA29" s="32">
        <v>1</v>
      </c>
      <c r="AB29" s="50">
        <v>0</v>
      </c>
      <c r="AC29" s="67">
        <v>1</v>
      </c>
      <c r="AD29" s="68">
        <v>1</v>
      </c>
      <c r="AE29" s="94">
        <v>10</v>
      </c>
      <c r="AF29" s="69">
        <v>1</v>
      </c>
      <c r="AG29" s="70">
        <v>1</v>
      </c>
      <c r="AH29" s="39">
        <v>0</v>
      </c>
      <c r="AI29" s="69">
        <v>1</v>
      </c>
      <c r="AJ29" s="70">
        <v>1</v>
      </c>
      <c r="AK29" s="4">
        <v>3</v>
      </c>
      <c r="AL29" s="4">
        <v>1</v>
      </c>
      <c r="AM29" s="4">
        <v>3</v>
      </c>
      <c r="AN29" s="32">
        <v>1</v>
      </c>
      <c r="AO29" s="50">
        <v>0</v>
      </c>
      <c r="AP29" s="67">
        <v>1</v>
      </c>
      <c r="AQ29" s="68">
        <v>1</v>
      </c>
      <c r="AR29" s="94">
        <v>10</v>
      </c>
      <c r="AS29" s="69">
        <v>1</v>
      </c>
      <c r="AT29" s="70">
        <v>1</v>
      </c>
      <c r="AU29" s="39">
        <v>0</v>
      </c>
      <c r="AV29" s="69">
        <v>1</v>
      </c>
      <c r="AW29" s="70">
        <v>1</v>
      </c>
      <c r="AX29" s="4">
        <v>3</v>
      </c>
      <c r="AY29" s="4">
        <v>1</v>
      </c>
      <c r="AZ29" s="4">
        <v>3</v>
      </c>
      <c r="BA29" s="32">
        <v>1</v>
      </c>
      <c r="BB29" s="50">
        <v>-0.59</v>
      </c>
      <c r="BC29" s="67">
        <v>3</v>
      </c>
      <c r="BD29" s="68">
        <v>4</v>
      </c>
      <c r="BE29" s="94">
        <v>3</v>
      </c>
      <c r="BF29" s="69">
        <v>6</v>
      </c>
      <c r="BG29" s="70">
        <v>19</v>
      </c>
      <c r="BH29" s="39">
        <v>-3.6999999999999998E-2</v>
      </c>
      <c r="BI29" s="69">
        <v>5</v>
      </c>
      <c r="BJ29" s="70">
        <v>17</v>
      </c>
      <c r="BK29" s="4">
        <v>14</v>
      </c>
      <c r="BL29" s="4">
        <v>5</v>
      </c>
      <c r="BM29" s="4">
        <v>40</v>
      </c>
      <c r="BN29" s="32">
        <v>16</v>
      </c>
      <c r="BO29" s="50">
        <v>0</v>
      </c>
      <c r="BP29" s="67">
        <v>1</v>
      </c>
      <c r="BQ29" s="68">
        <v>1</v>
      </c>
      <c r="BR29" s="94">
        <v>10</v>
      </c>
      <c r="BS29" s="69">
        <v>1</v>
      </c>
      <c r="BT29" s="70">
        <v>1</v>
      </c>
      <c r="BU29" s="39">
        <v>0</v>
      </c>
      <c r="BV29" s="69">
        <v>1</v>
      </c>
      <c r="BW29" s="70">
        <v>1</v>
      </c>
      <c r="BX29" s="4">
        <v>3</v>
      </c>
      <c r="BY29" s="4">
        <v>1</v>
      </c>
      <c r="BZ29" s="4">
        <v>3</v>
      </c>
      <c r="CA29" s="32">
        <v>1</v>
      </c>
      <c r="CB29" s="50">
        <v>0.63900000000000001</v>
      </c>
      <c r="CC29" s="67">
        <v>4</v>
      </c>
      <c r="CD29" s="68">
        <v>11</v>
      </c>
      <c r="CE29" s="94">
        <v>10</v>
      </c>
      <c r="CF29" s="69">
        <v>1</v>
      </c>
      <c r="CG29" s="70">
        <v>1</v>
      </c>
      <c r="CH29" s="39">
        <v>9.2999999999999999E-2</v>
      </c>
      <c r="CI29" s="69">
        <v>1</v>
      </c>
      <c r="CJ29" s="70">
        <v>5</v>
      </c>
      <c r="CK29" s="4">
        <v>6</v>
      </c>
      <c r="CL29" s="4">
        <v>2</v>
      </c>
      <c r="CM29" s="4">
        <v>17</v>
      </c>
      <c r="CN29" s="32">
        <v>8</v>
      </c>
      <c r="CO29" s="50">
        <v>0.6</v>
      </c>
      <c r="CP29" s="67">
        <v>3</v>
      </c>
      <c r="CQ29" s="68">
        <v>16</v>
      </c>
      <c r="CR29" s="94">
        <v>10</v>
      </c>
      <c r="CS29" s="69">
        <v>1</v>
      </c>
      <c r="CT29" s="70">
        <v>1</v>
      </c>
      <c r="CU29" s="39">
        <v>-2.3260000000000001</v>
      </c>
      <c r="CV29" s="69">
        <v>6</v>
      </c>
      <c r="CW29" s="70">
        <v>19</v>
      </c>
      <c r="CX29" s="4">
        <v>10</v>
      </c>
      <c r="CY29" s="4">
        <v>5</v>
      </c>
      <c r="CZ29" s="4">
        <v>36</v>
      </c>
      <c r="DA29" s="32">
        <v>19</v>
      </c>
      <c r="DB29" s="307">
        <f t="shared" si="25"/>
        <v>1.2350000000000001</v>
      </c>
      <c r="DC29" s="274">
        <f>RANK(DB29,DB23:DB29,0)</f>
        <v>3</v>
      </c>
      <c r="DD29" s="260">
        <f>RANK(DB29,(DB5:DB7,DB9:DB14,DB16:DB21,DB23:DB29),0)</f>
        <v>8</v>
      </c>
      <c r="DE29" s="248">
        <f t="shared" si="26"/>
        <v>68</v>
      </c>
      <c r="DF29" s="278">
        <f>RANK(DE29,DE23:DE29,0)</f>
        <v>7</v>
      </c>
      <c r="DG29" s="276">
        <f>RANK(DE29,(DE5:DE7,DE9:DE14,DE16:DE21,DE23:DE29),0)</f>
        <v>20</v>
      </c>
      <c r="DH29" s="275">
        <f t="shared" si="27"/>
        <v>-3.464</v>
      </c>
      <c r="DI29" s="277">
        <f>RANK(DH29,DH23:DH29,0)</f>
        <v>6</v>
      </c>
      <c r="DJ29" s="279">
        <f>RANK(DH29,(DH5:DH7,DH9:DH14,DH16:DH21,DH23:DH29),0)</f>
        <v>20</v>
      </c>
      <c r="DK29" s="257">
        <f t="shared" si="28"/>
        <v>16</v>
      </c>
      <c r="DL29" s="257">
        <f>RANK(DK29,DK23:DK29,1)</f>
        <v>7</v>
      </c>
      <c r="DM29" s="257">
        <f t="shared" si="29"/>
        <v>48</v>
      </c>
      <c r="DN29" s="258">
        <f>RANK(DM29,(DM5,DM6,DM7,DM9,DM10,DM11,DM18,DM19,DM12,DM20,DM13,DM23,DM24,DM16,DM25,DM17,DM26,DM27,DM21,DM28,DM29,DM14),1)</f>
        <v>18</v>
      </c>
      <c r="DO29" s="3">
        <f t="shared" si="30"/>
        <v>0.49399999999999999</v>
      </c>
      <c r="DP29" s="4">
        <f>RANK(DO29,DO23:DO29,0)</f>
        <v>3</v>
      </c>
      <c r="DQ29" s="13">
        <f t="shared" si="33"/>
        <v>20.399999999999999</v>
      </c>
      <c r="DR29" s="4">
        <f>RANK(DQ29,DQ23:DQ29,0)</f>
        <v>7</v>
      </c>
      <c r="DS29" s="23">
        <f>DH29*3/10</f>
        <v>-1.0389999999999999</v>
      </c>
      <c r="DT29" s="4">
        <f>RANK(DS29,DS23:DS29,0)</f>
        <v>6</v>
      </c>
      <c r="DU29" s="8">
        <f t="shared" si="32"/>
        <v>16</v>
      </c>
      <c r="DV29" s="6">
        <f>RANK(DU29,DU23:DU29,1)</f>
        <v>7</v>
      </c>
      <c r="DW29" s="127" t="s">
        <v>63</v>
      </c>
    </row>
    <row r="30" spans="1:127" ht="15" customHeight="1" thickBot="1" x14ac:dyDescent="0.3">
      <c r="A30" s="349" t="s">
        <v>1</v>
      </c>
      <c r="B30" s="377" t="s">
        <v>8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6"/>
      <c r="O30" s="377" t="s">
        <v>8</v>
      </c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6"/>
      <c r="AB30" s="377" t="s">
        <v>8</v>
      </c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6"/>
      <c r="AO30" s="377" t="s">
        <v>8</v>
      </c>
      <c r="AP30" s="375"/>
      <c r="AQ30" s="375"/>
      <c r="AR30" s="375"/>
      <c r="AS30" s="375"/>
      <c r="AT30" s="375"/>
      <c r="AU30" s="375"/>
      <c r="AV30" s="375"/>
      <c r="AW30" s="375"/>
      <c r="AX30" s="375"/>
      <c r="AY30" s="375"/>
      <c r="AZ30" s="375"/>
      <c r="BA30" s="376"/>
      <c r="BB30" s="377" t="s">
        <v>8</v>
      </c>
      <c r="BC30" s="375"/>
      <c r="BD30" s="375"/>
      <c r="BE30" s="375"/>
      <c r="BF30" s="375"/>
      <c r="BG30" s="375"/>
      <c r="BH30" s="375"/>
      <c r="BI30" s="375"/>
      <c r="BJ30" s="375"/>
      <c r="BK30" s="375"/>
      <c r="BL30" s="375"/>
      <c r="BM30" s="375"/>
      <c r="BN30" s="376"/>
      <c r="BO30" s="377" t="s">
        <v>8</v>
      </c>
      <c r="BP30" s="375"/>
      <c r="BQ30" s="375"/>
      <c r="BR30" s="375"/>
      <c r="BS30" s="375"/>
      <c r="BT30" s="375"/>
      <c r="BU30" s="375"/>
      <c r="BV30" s="375"/>
      <c r="BW30" s="375"/>
      <c r="BX30" s="375"/>
      <c r="BY30" s="375"/>
      <c r="BZ30" s="375"/>
      <c r="CA30" s="376"/>
      <c r="CB30" s="377" t="s">
        <v>8</v>
      </c>
      <c r="CC30" s="375"/>
      <c r="CD30" s="375"/>
      <c r="CE30" s="375"/>
      <c r="CF30" s="375"/>
      <c r="CG30" s="375"/>
      <c r="CH30" s="375"/>
      <c r="CI30" s="375"/>
      <c r="CJ30" s="375"/>
      <c r="CK30" s="375"/>
      <c r="CL30" s="375"/>
      <c r="CM30" s="375"/>
      <c r="CN30" s="376"/>
      <c r="CO30" s="377" t="s">
        <v>8</v>
      </c>
      <c r="CP30" s="375"/>
      <c r="CQ30" s="375"/>
      <c r="CR30" s="375"/>
      <c r="CS30" s="375"/>
      <c r="CT30" s="375"/>
      <c r="CU30" s="375"/>
      <c r="CV30" s="375"/>
      <c r="CW30" s="375"/>
      <c r="CX30" s="375"/>
      <c r="CY30" s="375"/>
      <c r="CZ30" s="375"/>
      <c r="DA30" s="376"/>
      <c r="DB30" s="377" t="s">
        <v>8</v>
      </c>
      <c r="DC30" s="375"/>
      <c r="DD30" s="375"/>
      <c r="DE30" s="375"/>
      <c r="DF30" s="375"/>
      <c r="DG30" s="375"/>
      <c r="DH30" s="375"/>
      <c r="DI30" s="375"/>
      <c r="DJ30" s="375"/>
      <c r="DK30" s="375"/>
      <c r="DL30" s="375"/>
      <c r="DM30" s="375"/>
      <c r="DN30" s="375"/>
      <c r="DO30" s="375"/>
      <c r="DP30" s="375"/>
      <c r="DQ30" s="375"/>
      <c r="DR30" s="375"/>
      <c r="DS30" s="375"/>
      <c r="DT30" s="375"/>
      <c r="DU30" s="375"/>
      <c r="DV30" s="376"/>
      <c r="DW30" s="230" t="s">
        <v>1</v>
      </c>
    </row>
  </sheetData>
  <mergeCells count="20">
    <mergeCell ref="BB2:BN2"/>
    <mergeCell ref="A1:J1"/>
    <mergeCell ref="B2:N2"/>
    <mergeCell ref="O2:AA2"/>
    <mergeCell ref="AB2:AN2"/>
    <mergeCell ref="AO2:BA2"/>
    <mergeCell ref="B30:N30"/>
    <mergeCell ref="O30:AA30"/>
    <mergeCell ref="AB30:AN30"/>
    <mergeCell ref="AO30:BA30"/>
    <mergeCell ref="BB30:BN30"/>
    <mergeCell ref="BO30:CA30"/>
    <mergeCell ref="CB30:CN30"/>
    <mergeCell ref="CO30:DA30"/>
    <mergeCell ref="DB30:DV30"/>
    <mergeCell ref="BO2:CA2"/>
    <mergeCell ref="CB2:CN2"/>
    <mergeCell ref="CO2:DA2"/>
    <mergeCell ref="DB2:DN2"/>
    <mergeCell ref="DO2:DV2"/>
  </mergeCells>
  <pageMargins left="0" right="0" top="0" bottom="0" header="0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W30"/>
  <sheetViews>
    <sheetView topLeftCell="DV1" zoomScale="90" zoomScaleNormal="90" workbookViewId="0">
      <selection activeCell="EO2" sqref="A1:EW30"/>
    </sheetView>
  </sheetViews>
  <sheetFormatPr defaultRowHeight="15" x14ac:dyDescent="0.25"/>
  <cols>
    <col min="1" max="1" width="28.5703125" customWidth="1"/>
    <col min="2" max="152" width="10.28515625" customWidth="1"/>
    <col min="153" max="153" width="28.85546875" customWidth="1"/>
  </cols>
  <sheetData>
    <row r="1" spans="1:153" ht="39.75" customHeight="1" thickBot="1" x14ac:dyDescent="0.3">
      <c r="A1" s="374" t="s">
        <v>105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118"/>
      <c r="M1" s="118"/>
      <c r="N1" s="118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</row>
    <row r="2" spans="1:153" ht="44.25" customHeight="1" thickBot="1" x14ac:dyDescent="0.3">
      <c r="A2" s="120" t="s">
        <v>89</v>
      </c>
      <c r="B2" s="371" t="s">
        <v>37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3"/>
      <c r="O2" s="371" t="s">
        <v>38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3"/>
      <c r="AB2" s="371" t="s">
        <v>39</v>
      </c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3"/>
      <c r="AO2" s="371" t="s">
        <v>40</v>
      </c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3"/>
      <c r="BB2" s="371" t="s">
        <v>41</v>
      </c>
      <c r="BC2" s="372"/>
      <c r="BD2" s="372"/>
      <c r="BE2" s="372"/>
      <c r="BF2" s="372"/>
      <c r="BG2" s="372"/>
      <c r="BH2" s="372"/>
      <c r="BI2" s="372"/>
      <c r="BJ2" s="372"/>
      <c r="BK2" s="372"/>
      <c r="BL2" s="372"/>
      <c r="BM2" s="372"/>
      <c r="BN2" s="373"/>
      <c r="BO2" s="371" t="s">
        <v>42</v>
      </c>
      <c r="BP2" s="372"/>
      <c r="BQ2" s="372"/>
      <c r="BR2" s="372"/>
      <c r="BS2" s="372"/>
      <c r="BT2" s="372"/>
      <c r="BU2" s="372"/>
      <c r="BV2" s="372"/>
      <c r="BW2" s="372"/>
      <c r="BX2" s="372"/>
      <c r="BY2" s="372"/>
      <c r="BZ2" s="372"/>
      <c r="CA2" s="373"/>
      <c r="CB2" s="371" t="s">
        <v>43</v>
      </c>
      <c r="CC2" s="372"/>
      <c r="CD2" s="372"/>
      <c r="CE2" s="372"/>
      <c r="CF2" s="372"/>
      <c r="CG2" s="372"/>
      <c r="CH2" s="372"/>
      <c r="CI2" s="372"/>
      <c r="CJ2" s="372"/>
      <c r="CK2" s="372"/>
      <c r="CL2" s="372"/>
      <c r="CM2" s="372"/>
      <c r="CN2" s="373"/>
      <c r="CO2" s="371" t="s">
        <v>44</v>
      </c>
      <c r="CP2" s="372"/>
      <c r="CQ2" s="372"/>
      <c r="CR2" s="372"/>
      <c r="CS2" s="372"/>
      <c r="CT2" s="372"/>
      <c r="CU2" s="372"/>
      <c r="CV2" s="372"/>
      <c r="CW2" s="372"/>
      <c r="CX2" s="372"/>
      <c r="CY2" s="372"/>
      <c r="CZ2" s="372"/>
      <c r="DA2" s="373"/>
      <c r="DB2" s="371" t="s">
        <v>102</v>
      </c>
      <c r="DC2" s="372"/>
      <c r="DD2" s="372"/>
      <c r="DE2" s="372"/>
      <c r="DF2" s="372"/>
      <c r="DG2" s="372"/>
      <c r="DH2" s="372"/>
      <c r="DI2" s="372"/>
      <c r="DJ2" s="372"/>
      <c r="DK2" s="372"/>
      <c r="DL2" s="372"/>
      <c r="DM2" s="372"/>
      <c r="DN2" s="373"/>
      <c r="DO2" s="371" t="s">
        <v>45</v>
      </c>
      <c r="DP2" s="372"/>
      <c r="DQ2" s="372"/>
      <c r="DR2" s="372"/>
      <c r="DS2" s="372"/>
      <c r="DT2" s="372"/>
      <c r="DU2" s="372"/>
      <c r="DV2" s="372"/>
      <c r="DW2" s="372"/>
      <c r="DX2" s="372"/>
      <c r="DY2" s="372"/>
      <c r="DZ2" s="372"/>
      <c r="EA2" s="373"/>
      <c r="EB2" s="371" t="s">
        <v>159</v>
      </c>
      <c r="EC2" s="372"/>
      <c r="ED2" s="372"/>
      <c r="EE2" s="372"/>
      <c r="EF2" s="372"/>
      <c r="EG2" s="372"/>
      <c r="EH2" s="372"/>
      <c r="EI2" s="372"/>
      <c r="EJ2" s="372"/>
      <c r="EK2" s="372"/>
      <c r="EL2" s="372"/>
      <c r="EM2" s="372"/>
      <c r="EN2" s="373"/>
      <c r="EO2" s="371" t="s">
        <v>143</v>
      </c>
      <c r="EP2" s="372"/>
      <c r="EQ2" s="372"/>
      <c r="ER2" s="372"/>
      <c r="ES2" s="372"/>
      <c r="ET2" s="372"/>
      <c r="EU2" s="372"/>
      <c r="EV2" s="373"/>
      <c r="EW2" s="120" t="s">
        <v>89</v>
      </c>
    </row>
    <row r="3" spans="1:153" ht="135" customHeight="1" thickBot="1" x14ac:dyDescent="0.3">
      <c r="A3" s="1" t="s">
        <v>71</v>
      </c>
      <c r="B3" s="344" t="s">
        <v>115</v>
      </c>
      <c r="C3" s="345" t="s">
        <v>116</v>
      </c>
      <c r="D3" s="345" t="s">
        <v>117</v>
      </c>
      <c r="E3" s="345" t="s">
        <v>138</v>
      </c>
      <c r="F3" s="345" t="s">
        <v>116</v>
      </c>
      <c r="G3" s="345" t="s">
        <v>117</v>
      </c>
      <c r="H3" s="345" t="s">
        <v>139</v>
      </c>
      <c r="I3" s="345" t="s">
        <v>116</v>
      </c>
      <c r="J3" s="345" t="s">
        <v>117</v>
      </c>
      <c r="K3" s="346" t="s">
        <v>118</v>
      </c>
      <c r="L3" s="347" t="s">
        <v>119</v>
      </c>
      <c r="M3" s="346" t="s">
        <v>120</v>
      </c>
      <c r="N3" s="348" t="s">
        <v>121</v>
      </c>
      <c r="O3" s="344" t="s">
        <v>115</v>
      </c>
      <c r="P3" s="345" t="s">
        <v>116</v>
      </c>
      <c r="Q3" s="345" t="s">
        <v>117</v>
      </c>
      <c r="R3" s="345" t="s">
        <v>138</v>
      </c>
      <c r="S3" s="345" t="s">
        <v>116</v>
      </c>
      <c r="T3" s="345" t="s">
        <v>117</v>
      </c>
      <c r="U3" s="345" t="s">
        <v>139</v>
      </c>
      <c r="V3" s="345" t="s">
        <v>116</v>
      </c>
      <c r="W3" s="345" t="s">
        <v>117</v>
      </c>
      <c r="X3" s="346" t="s">
        <v>118</v>
      </c>
      <c r="Y3" s="347" t="s">
        <v>119</v>
      </c>
      <c r="Z3" s="346" t="s">
        <v>120</v>
      </c>
      <c r="AA3" s="348" t="s">
        <v>121</v>
      </c>
      <c r="AB3" s="344" t="s">
        <v>115</v>
      </c>
      <c r="AC3" s="345" t="s">
        <v>116</v>
      </c>
      <c r="AD3" s="345" t="s">
        <v>117</v>
      </c>
      <c r="AE3" s="345" t="s">
        <v>138</v>
      </c>
      <c r="AF3" s="345" t="s">
        <v>116</v>
      </c>
      <c r="AG3" s="345" t="s">
        <v>117</v>
      </c>
      <c r="AH3" s="345" t="s">
        <v>139</v>
      </c>
      <c r="AI3" s="345" t="s">
        <v>116</v>
      </c>
      <c r="AJ3" s="345" t="s">
        <v>117</v>
      </c>
      <c r="AK3" s="346" t="s">
        <v>118</v>
      </c>
      <c r="AL3" s="347" t="s">
        <v>119</v>
      </c>
      <c r="AM3" s="346" t="s">
        <v>120</v>
      </c>
      <c r="AN3" s="348" t="s">
        <v>121</v>
      </c>
      <c r="AO3" s="344" t="s">
        <v>115</v>
      </c>
      <c r="AP3" s="345" t="s">
        <v>116</v>
      </c>
      <c r="AQ3" s="345" t="s">
        <v>117</v>
      </c>
      <c r="AR3" s="345" t="s">
        <v>138</v>
      </c>
      <c r="AS3" s="345" t="s">
        <v>116</v>
      </c>
      <c r="AT3" s="345" t="s">
        <v>117</v>
      </c>
      <c r="AU3" s="345" t="s">
        <v>139</v>
      </c>
      <c r="AV3" s="345" t="s">
        <v>116</v>
      </c>
      <c r="AW3" s="345" t="s">
        <v>117</v>
      </c>
      <c r="AX3" s="346" t="s">
        <v>118</v>
      </c>
      <c r="AY3" s="347" t="s">
        <v>119</v>
      </c>
      <c r="AZ3" s="346" t="s">
        <v>120</v>
      </c>
      <c r="BA3" s="348" t="s">
        <v>121</v>
      </c>
      <c r="BB3" s="344" t="s">
        <v>115</v>
      </c>
      <c r="BC3" s="345" t="s">
        <v>116</v>
      </c>
      <c r="BD3" s="345" t="s">
        <v>117</v>
      </c>
      <c r="BE3" s="345" t="s">
        <v>138</v>
      </c>
      <c r="BF3" s="345" t="s">
        <v>116</v>
      </c>
      <c r="BG3" s="345" t="s">
        <v>117</v>
      </c>
      <c r="BH3" s="345" t="s">
        <v>139</v>
      </c>
      <c r="BI3" s="345" t="s">
        <v>116</v>
      </c>
      <c r="BJ3" s="345" t="s">
        <v>117</v>
      </c>
      <c r="BK3" s="346" t="s">
        <v>118</v>
      </c>
      <c r="BL3" s="347" t="s">
        <v>119</v>
      </c>
      <c r="BM3" s="346" t="s">
        <v>120</v>
      </c>
      <c r="BN3" s="348" t="s">
        <v>121</v>
      </c>
      <c r="BO3" s="344" t="s">
        <v>115</v>
      </c>
      <c r="BP3" s="345" t="s">
        <v>116</v>
      </c>
      <c r="BQ3" s="345" t="s">
        <v>117</v>
      </c>
      <c r="BR3" s="345" t="s">
        <v>138</v>
      </c>
      <c r="BS3" s="345" t="s">
        <v>116</v>
      </c>
      <c r="BT3" s="345" t="s">
        <v>117</v>
      </c>
      <c r="BU3" s="345" t="s">
        <v>139</v>
      </c>
      <c r="BV3" s="345" t="s">
        <v>116</v>
      </c>
      <c r="BW3" s="345" t="s">
        <v>117</v>
      </c>
      <c r="BX3" s="346" t="s">
        <v>118</v>
      </c>
      <c r="BY3" s="347" t="s">
        <v>119</v>
      </c>
      <c r="BZ3" s="346" t="s">
        <v>120</v>
      </c>
      <c r="CA3" s="348" t="s">
        <v>121</v>
      </c>
      <c r="CB3" s="344" t="s">
        <v>115</v>
      </c>
      <c r="CC3" s="345" t="s">
        <v>116</v>
      </c>
      <c r="CD3" s="345" t="s">
        <v>117</v>
      </c>
      <c r="CE3" s="345" t="s">
        <v>138</v>
      </c>
      <c r="CF3" s="345" t="s">
        <v>116</v>
      </c>
      <c r="CG3" s="345" t="s">
        <v>117</v>
      </c>
      <c r="CH3" s="345" t="s">
        <v>139</v>
      </c>
      <c r="CI3" s="345" t="s">
        <v>116</v>
      </c>
      <c r="CJ3" s="345" t="s">
        <v>117</v>
      </c>
      <c r="CK3" s="346" t="s">
        <v>118</v>
      </c>
      <c r="CL3" s="347" t="s">
        <v>119</v>
      </c>
      <c r="CM3" s="346" t="s">
        <v>120</v>
      </c>
      <c r="CN3" s="348" t="s">
        <v>121</v>
      </c>
      <c r="CO3" s="344" t="s">
        <v>115</v>
      </c>
      <c r="CP3" s="345" t="s">
        <v>116</v>
      </c>
      <c r="CQ3" s="345" t="s">
        <v>117</v>
      </c>
      <c r="CR3" s="345" t="s">
        <v>138</v>
      </c>
      <c r="CS3" s="345" t="s">
        <v>116</v>
      </c>
      <c r="CT3" s="345" t="s">
        <v>117</v>
      </c>
      <c r="CU3" s="345" t="s">
        <v>139</v>
      </c>
      <c r="CV3" s="345" t="s">
        <v>116</v>
      </c>
      <c r="CW3" s="345" t="s">
        <v>117</v>
      </c>
      <c r="CX3" s="346" t="s">
        <v>118</v>
      </c>
      <c r="CY3" s="347" t="s">
        <v>119</v>
      </c>
      <c r="CZ3" s="346" t="s">
        <v>120</v>
      </c>
      <c r="DA3" s="348" t="s">
        <v>121</v>
      </c>
      <c r="DB3" s="344" t="s">
        <v>115</v>
      </c>
      <c r="DC3" s="345" t="s">
        <v>116</v>
      </c>
      <c r="DD3" s="345" t="s">
        <v>117</v>
      </c>
      <c r="DE3" s="345" t="s">
        <v>138</v>
      </c>
      <c r="DF3" s="345" t="s">
        <v>116</v>
      </c>
      <c r="DG3" s="345" t="s">
        <v>117</v>
      </c>
      <c r="DH3" s="345" t="s">
        <v>139</v>
      </c>
      <c r="DI3" s="345" t="s">
        <v>116</v>
      </c>
      <c r="DJ3" s="345" t="s">
        <v>117</v>
      </c>
      <c r="DK3" s="346" t="s">
        <v>118</v>
      </c>
      <c r="DL3" s="347" t="s">
        <v>119</v>
      </c>
      <c r="DM3" s="346" t="s">
        <v>120</v>
      </c>
      <c r="DN3" s="348" t="s">
        <v>121</v>
      </c>
      <c r="DO3" s="344" t="s">
        <v>115</v>
      </c>
      <c r="DP3" s="345" t="s">
        <v>116</v>
      </c>
      <c r="DQ3" s="345" t="s">
        <v>117</v>
      </c>
      <c r="DR3" s="345" t="s">
        <v>138</v>
      </c>
      <c r="DS3" s="345" t="s">
        <v>116</v>
      </c>
      <c r="DT3" s="345" t="s">
        <v>117</v>
      </c>
      <c r="DU3" s="345" t="s">
        <v>139</v>
      </c>
      <c r="DV3" s="345" t="s">
        <v>116</v>
      </c>
      <c r="DW3" s="345" t="s">
        <v>117</v>
      </c>
      <c r="DX3" s="346" t="s">
        <v>118</v>
      </c>
      <c r="DY3" s="347" t="s">
        <v>119</v>
      </c>
      <c r="DZ3" s="346" t="s">
        <v>120</v>
      </c>
      <c r="EA3" s="348" t="s">
        <v>121</v>
      </c>
      <c r="EB3" s="339" t="s">
        <v>113</v>
      </c>
      <c r="EC3" s="345" t="s">
        <v>116</v>
      </c>
      <c r="ED3" s="345" t="s">
        <v>117</v>
      </c>
      <c r="EE3" s="341" t="s">
        <v>140</v>
      </c>
      <c r="EF3" s="345" t="s">
        <v>116</v>
      </c>
      <c r="EG3" s="345" t="s">
        <v>117</v>
      </c>
      <c r="EH3" s="341" t="s">
        <v>142</v>
      </c>
      <c r="EI3" s="345" t="s">
        <v>116</v>
      </c>
      <c r="EJ3" s="345" t="s">
        <v>117</v>
      </c>
      <c r="EK3" s="346" t="s">
        <v>118</v>
      </c>
      <c r="EL3" s="347" t="s">
        <v>129</v>
      </c>
      <c r="EM3" s="346" t="s">
        <v>120</v>
      </c>
      <c r="EN3" s="348" t="s">
        <v>130</v>
      </c>
      <c r="EO3" s="339" t="s">
        <v>113</v>
      </c>
      <c r="EP3" s="340" t="s">
        <v>99</v>
      </c>
      <c r="EQ3" s="341" t="s">
        <v>140</v>
      </c>
      <c r="ER3" s="340" t="s">
        <v>110</v>
      </c>
      <c r="ES3" s="341" t="s">
        <v>142</v>
      </c>
      <c r="ET3" s="340" t="s">
        <v>111</v>
      </c>
      <c r="EU3" s="340" t="s">
        <v>109</v>
      </c>
      <c r="EV3" s="342" t="s">
        <v>112</v>
      </c>
      <c r="EW3" s="2" t="s">
        <v>71</v>
      </c>
    </row>
    <row r="4" spans="1:153" ht="15" customHeight="1" thickBot="1" x14ac:dyDescent="0.3">
      <c r="A4" s="229" t="s">
        <v>46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  <c r="O4" s="222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4"/>
      <c r="AB4" s="378" t="s">
        <v>133</v>
      </c>
      <c r="AC4" s="379"/>
      <c r="AD4" s="379"/>
      <c r="AE4" s="379"/>
      <c r="AF4" s="379"/>
      <c r="AG4" s="379"/>
      <c r="AH4" s="379"/>
      <c r="AI4" s="379"/>
      <c r="AJ4" s="379"/>
      <c r="AK4" s="379"/>
      <c r="AL4" s="379"/>
      <c r="AM4" s="379"/>
      <c r="AN4" s="380"/>
      <c r="AO4" s="222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4"/>
      <c r="BB4" s="222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4"/>
      <c r="BO4" s="222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4"/>
      <c r="CB4" s="222"/>
      <c r="CC4" s="223"/>
      <c r="CD4" s="223"/>
      <c r="CE4" s="223"/>
      <c r="CF4" s="223"/>
      <c r="CG4" s="223"/>
      <c r="CH4" s="223"/>
      <c r="CI4" s="223"/>
      <c r="CJ4" s="223"/>
      <c r="CK4" s="223"/>
      <c r="CL4" s="223"/>
      <c r="CM4" s="223"/>
      <c r="CN4" s="224"/>
      <c r="CO4" s="378" t="s">
        <v>134</v>
      </c>
      <c r="CP4" s="379"/>
      <c r="CQ4" s="379"/>
      <c r="CR4" s="379"/>
      <c r="CS4" s="379"/>
      <c r="CT4" s="379"/>
      <c r="CU4" s="379"/>
      <c r="CV4" s="379"/>
      <c r="CW4" s="379"/>
      <c r="CX4" s="379"/>
      <c r="CY4" s="379"/>
      <c r="CZ4" s="379"/>
      <c r="DA4" s="380"/>
      <c r="DB4" s="222"/>
      <c r="DC4" s="223"/>
      <c r="DD4" s="223"/>
      <c r="DE4" s="223"/>
      <c r="DF4" s="223"/>
      <c r="DG4" s="223"/>
      <c r="DH4" s="223"/>
      <c r="DI4" s="223"/>
      <c r="DJ4" s="223"/>
      <c r="DK4" s="223"/>
      <c r="DL4" s="223"/>
      <c r="DM4" s="223"/>
      <c r="DN4" s="224"/>
      <c r="DO4" s="222"/>
      <c r="DP4" s="223"/>
      <c r="DQ4" s="223"/>
      <c r="DR4" s="223"/>
      <c r="DS4" s="223"/>
      <c r="DT4" s="223"/>
      <c r="DU4" s="223"/>
      <c r="DV4" s="223"/>
      <c r="DW4" s="223"/>
      <c r="DX4" s="223"/>
      <c r="DY4" s="223"/>
      <c r="DZ4" s="223"/>
      <c r="EA4" s="224"/>
      <c r="EB4" s="222"/>
      <c r="EC4" s="223"/>
      <c r="ED4" s="223"/>
      <c r="EE4" s="223"/>
      <c r="EF4" s="223"/>
      <c r="EG4" s="223"/>
      <c r="EH4" s="223"/>
      <c r="EI4" s="223"/>
      <c r="EJ4" s="223"/>
      <c r="EK4" s="223"/>
      <c r="EL4" s="223"/>
      <c r="EM4" s="223"/>
      <c r="EN4" s="223"/>
      <c r="EO4" s="225" t="s">
        <v>64</v>
      </c>
      <c r="EP4" s="226"/>
      <c r="EQ4" s="227" t="s">
        <v>65</v>
      </c>
      <c r="ER4" s="226"/>
      <c r="ES4" s="227" t="s">
        <v>65</v>
      </c>
      <c r="ET4" s="226"/>
      <c r="EU4" s="228"/>
      <c r="EV4" s="228"/>
      <c r="EW4" s="229" t="s">
        <v>46</v>
      </c>
    </row>
    <row r="5" spans="1:153" ht="15" customHeight="1" x14ac:dyDescent="0.25">
      <c r="A5" s="122" t="s">
        <v>47</v>
      </c>
      <c r="B5" s="108">
        <v>-0.38200000000000001</v>
      </c>
      <c r="C5" s="4">
        <v>3</v>
      </c>
      <c r="D5" s="4">
        <v>20</v>
      </c>
      <c r="E5" s="94">
        <v>8</v>
      </c>
      <c r="F5" s="4">
        <v>3</v>
      </c>
      <c r="G5" s="4">
        <v>21</v>
      </c>
      <c r="H5" s="39">
        <v>-0.24299999999999999</v>
      </c>
      <c r="I5" s="4">
        <v>3</v>
      </c>
      <c r="J5" s="4">
        <v>22</v>
      </c>
      <c r="K5" s="4">
        <v>9</v>
      </c>
      <c r="L5" s="4">
        <v>3</v>
      </c>
      <c r="M5" s="4">
        <v>63</v>
      </c>
      <c r="N5" s="32">
        <v>21</v>
      </c>
      <c r="O5" s="39">
        <v>-6.2E-2</v>
      </c>
      <c r="P5" s="4">
        <v>2</v>
      </c>
      <c r="Q5" s="4">
        <v>14</v>
      </c>
      <c r="R5" s="94">
        <v>10</v>
      </c>
      <c r="S5" s="4">
        <v>1</v>
      </c>
      <c r="T5" s="4">
        <v>1</v>
      </c>
      <c r="U5" s="39">
        <v>0</v>
      </c>
      <c r="V5" s="4">
        <v>2</v>
      </c>
      <c r="W5" s="4">
        <v>7</v>
      </c>
      <c r="X5" s="4">
        <v>5</v>
      </c>
      <c r="Y5" s="4">
        <v>2</v>
      </c>
      <c r="Z5" s="4">
        <v>22</v>
      </c>
      <c r="AA5" s="32">
        <v>13</v>
      </c>
      <c r="AB5" s="39">
        <v>-6.7000000000000004E-2</v>
      </c>
      <c r="AC5" s="4">
        <v>2</v>
      </c>
      <c r="AD5" s="4">
        <v>12</v>
      </c>
      <c r="AE5" s="94">
        <v>10</v>
      </c>
      <c r="AF5" s="4">
        <v>1</v>
      </c>
      <c r="AG5" s="4">
        <v>1</v>
      </c>
      <c r="AH5" s="39">
        <v>2.1000000000000001E-2</v>
      </c>
      <c r="AI5" s="4">
        <v>1</v>
      </c>
      <c r="AJ5" s="4">
        <v>5</v>
      </c>
      <c r="AK5" s="4">
        <v>4</v>
      </c>
      <c r="AL5" s="4">
        <v>1</v>
      </c>
      <c r="AM5" s="4">
        <v>18</v>
      </c>
      <c r="AN5" s="32">
        <v>10</v>
      </c>
      <c r="AO5" s="39">
        <v>-8.5000000000000006E-2</v>
      </c>
      <c r="AP5" s="4">
        <v>3</v>
      </c>
      <c r="AQ5" s="4">
        <v>21</v>
      </c>
      <c r="AR5" s="94">
        <v>10</v>
      </c>
      <c r="AS5" s="4">
        <v>1</v>
      </c>
      <c r="AT5" s="4">
        <v>1</v>
      </c>
      <c r="AU5" s="39">
        <v>1.7000000000000001E-2</v>
      </c>
      <c r="AV5" s="4">
        <v>2</v>
      </c>
      <c r="AW5" s="4">
        <v>6</v>
      </c>
      <c r="AX5" s="4">
        <v>6</v>
      </c>
      <c r="AY5" s="4">
        <v>3</v>
      </c>
      <c r="AZ5" s="4">
        <v>28</v>
      </c>
      <c r="BA5" s="32">
        <v>16</v>
      </c>
      <c r="BB5" s="39">
        <v>-0.13800000000000001</v>
      </c>
      <c r="BC5" s="4">
        <v>3</v>
      </c>
      <c r="BD5" s="4">
        <v>10</v>
      </c>
      <c r="BE5" s="94">
        <v>10</v>
      </c>
      <c r="BF5" s="4">
        <v>1</v>
      </c>
      <c r="BG5" s="4">
        <v>1</v>
      </c>
      <c r="BH5" s="39">
        <v>-0.03</v>
      </c>
      <c r="BI5" s="4">
        <v>3</v>
      </c>
      <c r="BJ5" s="4">
        <v>16</v>
      </c>
      <c r="BK5" s="4">
        <v>7</v>
      </c>
      <c r="BL5" s="4">
        <v>3</v>
      </c>
      <c r="BM5" s="4">
        <v>27</v>
      </c>
      <c r="BN5" s="32">
        <v>14</v>
      </c>
      <c r="BO5" s="39">
        <v>-8.5000000000000006E-2</v>
      </c>
      <c r="BP5" s="4">
        <v>2</v>
      </c>
      <c r="BQ5" s="4">
        <v>7</v>
      </c>
      <c r="BR5" s="94">
        <v>6</v>
      </c>
      <c r="BS5" s="4">
        <v>3</v>
      </c>
      <c r="BT5" s="4">
        <v>18</v>
      </c>
      <c r="BU5" s="39">
        <v>-0.10299999999999999</v>
      </c>
      <c r="BV5" s="4">
        <v>3</v>
      </c>
      <c r="BW5" s="4">
        <v>18</v>
      </c>
      <c r="BX5" s="4">
        <v>8</v>
      </c>
      <c r="BY5" s="4">
        <v>3</v>
      </c>
      <c r="BZ5" s="4">
        <v>43</v>
      </c>
      <c r="CA5" s="32">
        <v>18</v>
      </c>
      <c r="CB5" s="39">
        <v>-0.06</v>
      </c>
      <c r="CC5" s="4">
        <v>1</v>
      </c>
      <c r="CD5" s="4">
        <v>7</v>
      </c>
      <c r="CE5" s="94">
        <v>10</v>
      </c>
      <c r="CF5" s="4">
        <v>1</v>
      </c>
      <c r="CG5" s="4">
        <v>1</v>
      </c>
      <c r="CH5" s="39">
        <v>0.111</v>
      </c>
      <c r="CI5" s="4">
        <v>1</v>
      </c>
      <c r="CJ5" s="4">
        <v>3</v>
      </c>
      <c r="CK5" s="4">
        <v>3</v>
      </c>
      <c r="CL5" s="4">
        <v>1</v>
      </c>
      <c r="CM5" s="4">
        <v>11</v>
      </c>
      <c r="CN5" s="32">
        <v>6</v>
      </c>
      <c r="CO5" s="39">
        <v>-5.6000000000000001E-2</v>
      </c>
      <c r="CP5" s="4">
        <v>1</v>
      </c>
      <c r="CQ5" s="4">
        <v>8</v>
      </c>
      <c r="CR5" s="94">
        <v>9</v>
      </c>
      <c r="CS5" s="4">
        <v>1</v>
      </c>
      <c r="CT5" s="4">
        <v>11</v>
      </c>
      <c r="CU5" s="39">
        <v>0.251</v>
      </c>
      <c r="CV5" s="4">
        <v>1</v>
      </c>
      <c r="CW5" s="4">
        <v>2</v>
      </c>
      <c r="CX5" s="4">
        <v>3</v>
      </c>
      <c r="CY5" s="4">
        <v>1</v>
      </c>
      <c r="CZ5" s="4">
        <v>21</v>
      </c>
      <c r="DA5" s="32">
        <v>10</v>
      </c>
      <c r="DB5" s="39">
        <v>-0.06</v>
      </c>
      <c r="DC5" s="4">
        <v>1</v>
      </c>
      <c r="DD5" s="4">
        <v>13</v>
      </c>
      <c r="DE5" s="94">
        <v>9</v>
      </c>
      <c r="DF5" s="4">
        <v>2</v>
      </c>
      <c r="DG5" s="4">
        <v>16</v>
      </c>
      <c r="DH5" s="39">
        <v>8.2000000000000003E-2</v>
      </c>
      <c r="DI5" s="4">
        <v>1</v>
      </c>
      <c r="DJ5" s="4">
        <v>7</v>
      </c>
      <c r="DK5" s="4">
        <v>4</v>
      </c>
      <c r="DL5" s="4">
        <v>1</v>
      </c>
      <c r="DM5" s="4">
        <v>36</v>
      </c>
      <c r="DN5" s="32">
        <v>16</v>
      </c>
      <c r="DO5" s="39">
        <v>-5.8000000000000003E-2</v>
      </c>
      <c r="DP5" s="4">
        <v>1</v>
      </c>
      <c r="DQ5" s="4">
        <v>4</v>
      </c>
      <c r="DR5" s="94">
        <v>9</v>
      </c>
      <c r="DS5" s="4">
        <v>2</v>
      </c>
      <c r="DT5" s="4">
        <v>15</v>
      </c>
      <c r="DU5" s="102">
        <v>0.05</v>
      </c>
      <c r="DV5" s="4">
        <v>2</v>
      </c>
      <c r="DW5" s="4">
        <v>6</v>
      </c>
      <c r="DX5" s="4">
        <v>5</v>
      </c>
      <c r="DY5" s="4">
        <v>2</v>
      </c>
      <c r="DZ5" s="4">
        <v>25</v>
      </c>
      <c r="EA5" s="32">
        <v>8</v>
      </c>
      <c r="EB5" s="307">
        <f>AVERAGE(B5,O5,AB5,AO5,BB5,BO5,CB5,CO5,DB5,DO5)</f>
        <v>-0.105</v>
      </c>
      <c r="EC5" s="247">
        <f>RANK(EB5,EB5:EB7,0)</f>
        <v>3</v>
      </c>
      <c r="ED5" s="247">
        <f>RANK(EB5,(EB5:EB7,EB9:EB14,EB16:EB21,EB23:EB29),0)</f>
        <v>11</v>
      </c>
      <c r="EE5" s="308">
        <f>AVERAGE(E5,R5,AE5,AR5,BE5,BR5,CE5,CR5,DE5,DR5)</f>
        <v>9.1</v>
      </c>
      <c r="EF5" s="248">
        <f>RANK(EE5,EE5:EE7,0)</f>
        <v>3</v>
      </c>
      <c r="EG5" s="248">
        <f>RANK(EE5,(EE5:EE7,EE9:EE14,EE16:EE21,EE23:EE29),0)</f>
        <v>17</v>
      </c>
      <c r="EH5" s="249">
        <f>AVERAGE(H5,U5,AH5,AU5,BH5,BU5,CH5,CU5,DH5,DU5)</f>
        <v>1.6E-2</v>
      </c>
      <c r="EI5" s="250">
        <f>RANK(EH5,EH5:EH7,0)</f>
        <v>3</v>
      </c>
      <c r="EJ5" s="326">
        <f>RANK(EH5,(EH5:EH7,EH9:EH14,EH16:EH21,EH23:EH29),0)</f>
        <v>12</v>
      </c>
      <c r="EK5" s="329">
        <f>SUM(EC5,EF5,EI5)</f>
        <v>9</v>
      </c>
      <c r="EL5" s="251">
        <f>RANK(EK5,EK5:EK7,1)</f>
        <v>3</v>
      </c>
      <c r="EM5" s="251">
        <f>SUM(ED5,EG5,EJ5)</f>
        <v>40</v>
      </c>
      <c r="EN5" s="252">
        <f>RANK(EM5,(EM5,EM6,EM7,EM9,EM10,EM11,EM18,EM19,EM12,EM20,EM13,EM23,EM24,EM16,EM25,EM17,EM26,EM27,EM21,EM28,EM29,EM14),1)</f>
        <v>16</v>
      </c>
      <c r="EO5" s="3">
        <f>EB5*4/10</f>
        <v>-4.2000000000000003E-2</v>
      </c>
      <c r="EP5" s="4">
        <f>RANK(EO5,EO5:EO7,0)</f>
        <v>3</v>
      </c>
      <c r="EQ5" s="13">
        <f>EE5*3/10</f>
        <v>2.7</v>
      </c>
      <c r="ER5" s="4">
        <f>RANK(EQ5,EQ5:EQ7,0)</f>
        <v>3</v>
      </c>
      <c r="ES5" s="24">
        <f>EH5*3/10</f>
        <v>5.0000000000000001E-3</v>
      </c>
      <c r="ET5" s="4">
        <f>RANK(ES5,ES5:ES7,0)</f>
        <v>3</v>
      </c>
      <c r="EU5" s="4">
        <f>SUM(EP5,ER5,ET5)</f>
        <v>9</v>
      </c>
      <c r="EV5" s="6">
        <f>RANK(EU5,EU5:EU7,1)</f>
        <v>3</v>
      </c>
      <c r="EW5" s="139" t="s">
        <v>47</v>
      </c>
    </row>
    <row r="6" spans="1:153" ht="15" customHeight="1" x14ac:dyDescent="0.25">
      <c r="A6" s="123" t="s">
        <v>48</v>
      </c>
      <c r="B6" s="109">
        <v>-0.35499999999999998</v>
      </c>
      <c r="C6" s="4">
        <v>1</v>
      </c>
      <c r="D6" s="4">
        <v>16</v>
      </c>
      <c r="E6" s="94">
        <v>10</v>
      </c>
      <c r="F6" s="4">
        <v>1</v>
      </c>
      <c r="G6" s="4">
        <v>1</v>
      </c>
      <c r="H6" s="40">
        <v>9.0999999999999998E-2</v>
      </c>
      <c r="I6" s="4">
        <v>1</v>
      </c>
      <c r="J6" s="4">
        <v>3</v>
      </c>
      <c r="K6" s="4">
        <v>3</v>
      </c>
      <c r="L6" s="4">
        <v>1</v>
      </c>
      <c r="M6" s="4">
        <v>20</v>
      </c>
      <c r="N6" s="32">
        <v>11</v>
      </c>
      <c r="O6" s="40">
        <v>-6.3E-2</v>
      </c>
      <c r="P6" s="4">
        <v>3</v>
      </c>
      <c r="Q6" s="4">
        <v>18</v>
      </c>
      <c r="R6" s="94">
        <v>10</v>
      </c>
      <c r="S6" s="4">
        <v>1</v>
      </c>
      <c r="T6" s="4">
        <v>1</v>
      </c>
      <c r="U6" s="40">
        <v>0</v>
      </c>
      <c r="V6" s="4">
        <v>2</v>
      </c>
      <c r="W6" s="4">
        <v>7</v>
      </c>
      <c r="X6" s="4">
        <v>6</v>
      </c>
      <c r="Y6" s="4">
        <v>3</v>
      </c>
      <c r="Z6" s="4">
        <v>26</v>
      </c>
      <c r="AA6" s="32">
        <v>17</v>
      </c>
      <c r="AB6" s="40">
        <v>-6.6000000000000003E-2</v>
      </c>
      <c r="AC6" s="4">
        <v>1</v>
      </c>
      <c r="AD6" s="4">
        <v>11</v>
      </c>
      <c r="AE6" s="94">
        <v>10</v>
      </c>
      <c r="AF6" s="4">
        <v>1</v>
      </c>
      <c r="AG6" s="4">
        <v>1</v>
      </c>
      <c r="AH6" s="40">
        <v>0</v>
      </c>
      <c r="AI6" s="4">
        <v>2</v>
      </c>
      <c r="AJ6" s="4">
        <v>7</v>
      </c>
      <c r="AK6" s="4">
        <v>4</v>
      </c>
      <c r="AL6" s="4">
        <v>1</v>
      </c>
      <c r="AM6" s="4">
        <v>19</v>
      </c>
      <c r="AN6" s="32">
        <v>13</v>
      </c>
      <c r="AO6" s="40">
        <v>-7.4999999999999997E-2</v>
      </c>
      <c r="AP6" s="4">
        <v>2</v>
      </c>
      <c r="AQ6" s="4">
        <v>14</v>
      </c>
      <c r="AR6" s="94">
        <v>10</v>
      </c>
      <c r="AS6" s="4">
        <v>1</v>
      </c>
      <c r="AT6" s="4">
        <v>1</v>
      </c>
      <c r="AU6" s="40">
        <v>5.0999999999999997E-2</v>
      </c>
      <c r="AV6" s="4">
        <v>1</v>
      </c>
      <c r="AW6" s="4">
        <v>5</v>
      </c>
      <c r="AX6" s="4">
        <v>4</v>
      </c>
      <c r="AY6" s="4">
        <v>1</v>
      </c>
      <c r="AZ6" s="4">
        <v>20</v>
      </c>
      <c r="BA6" s="32">
        <v>11</v>
      </c>
      <c r="BB6" s="40">
        <v>-9.4E-2</v>
      </c>
      <c r="BC6" s="4">
        <v>2</v>
      </c>
      <c r="BD6" s="4">
        <v>2</v>
      </c>
      <c r="BE6" s="94">
        <v>10</v>
      </c>
      <c r="BF6" s="4">
        <v>1</v>
      </c>
      <c r="BG6" s="4">
        <v>1</v>
      </c>
      <c r="BH6" s="40">
        <v>8.1000000000000003E-2</v>
      </c>
      <c r="BI6" s="4">
        <v>1</v>
      </c>
      <c r="BJ6" s="4">
        <v>4</v>
      </c>
      <c r="BK6" s="4">
        <v>4</v>
      </c>
      <c r="BL6" s="4">
        <v>1</v>
      </c>
      <c r="BM6" s="4">
        <v>7</v>
      </c>
      <c r="BN6" s="32">
        <v>1</v>
      </c>
      <c r="BO6" s="40">
        <v>-9.8000000000000004E-2</v>
      </c>
      <c r="BP6" s="4">
        <v>3</v>
      </c>
      <c r="BQ6" s="4">
        <v>13</v>
      </c>
      <c r="BR6" s="94">
        <v>9</v>
      </c>
      <c r="BS6" s="4">
        <v>1</v>
      </c>
      <c r="BT6" s="4">
        <v>9</v>
      </c>
      <c r="BU6" s="40">
        <v>0.18099999999999999</v>
      </c>
      <c r="BV6" s="4">
        <v>1</v>
      </c>
      <c r="BW6" s="4">
        <v>4</v>
      </c>
      <c r="BX6" s="4">
        <v>5</v>
      </c>
      <c r="BY6" s="4">
        <v>1</v>
      </c>
      <c r="BZ6" s="4">
        <v>26</v>
      </c>
      <c r="CA6" s="32">
        <v>11</v>
      </c>
      <c r="CB6" s="40">
        <v>-0.06</v>
      </c>
      <c r="CC6" s="4">
        <v>1</v>
      </c>
      <c r="CD6" s="4">
        <v>7</v>
      </c>
      <c r="CE6" s="94">
        <v>10</v>
      </c>
      <c r="CF6" s="4">
        <v>1</v>
      </c>
      <c r="CG6" s="4">
        <v>1</v>
      </c>
      <c r="CH6" s="40">
        <v>0</v>
      </c>
      <c r="CI6" s="4">
        <v>2</v>
      </c>
      <c r="CJ6" s="4">
        <v>5</v>
      </c>
      <c r="CK6" s="4">
        <v>4</v>
      </c>
      <c r="CL6" s="4">
        <v>2</v>
      </c>
      <c r="CM6" s="4">
        <v>13</v>
      </c>
      <c r="CN6" s="32">
        <v>8</v>
      </c>
      <c r="CO6" s="40">
        <v>-0.06</v>
      </c>
      <c r="CP6" s="4">
        <v>2</v>
      </c>
      <c r="CQ6" s="4">
        <v>10</v>
      </c>
      <c r="CR6" s="94">
        <v>9</v>
      </c>
      <c r="CS6" s="4">
        <v>1</v>
      </c>
      <c r="CT6" s="4">
        <v>11</v>
      </c>
      <c r="CU6" s="40">
        <v>6.7000000000000004E-2</v>
      </c>
      <c r="CV6" s="4">
        <v>2</v>
      </c>
      <c r="CW6" s="4">
        <v>6</v>
      </c>
      <c r="CX6" s="4">
        <v>5</v>
      </c>
      <c r="CY6" s="4">
        <v>2</v>
      </c>
      <c r="CZ6" s="4">
        <v>27</v>
      </c>
      <c r="DA6" s="32">
        <v>13</v>
      </c>
      <c r="DB6" s="40">
        <v>-6.2E-2</v>
      </c>
      <c r="DC6" s="4">
        <v>3</v>
      </c>
      <c r="DD6" s="4">
        <v>18</v>
      </c>
      <c r="DE6" s="94">
        <v>9</v>
      </c>
      <c r="DF6" s="4">
        <v>2</v>
      </c>
      <c r="DG6" s="4">
        <v>16</v>
      </c>
      <c r="DH6" s="40">
        <v>-8.0000000000000002E-3</v>
      </c>
      <c r="DI6" s="4">
        <v>2</v>
      </c>
      <c r="DJ6" s="4">
        <v>16</v>
      </c>
      <c r="DK6" s="4">
        <v>7</v>
      </c>
      <c r="DL6" s="4">
        <v>3</v>
      </c>
      <c r="DM6" s="4">
        <v>50</v>
      </c>
      <c r="DN6" s="32">
        <v>20</v>
      </c>
      <c r="DO6" s="40">
        <v>-6.2E-2</v>
      </c>
      <c r="DP6" s="4">
        <v>2</v>
      </c>
      <c r="DQ6" s="4">
        <v>5</v>
      </c>
      <c r="DR6" s="94">
        <v>10</v>
      </c>
      <c r="DS6" s="4">
        <v>1</v>
      </c>
      <c r="DT6" s="4">
        <v>1</v>
      </c>
      <c r="DU6" s="103">
        <v>0.09</v>
      </c>
      <c r="DV6" s="4">
        <v>1</v>
      </c>
      <c r="DW6" s="4">
        <v>4</v>
      </c>
      <c r="DX6" s="4">
        <v>4</v>
      </c>
      <c r="DY6" s="4">
        <v>1</v>
      </c>
      <c r="DZ6" s="4">
        <v>10</v>
      </c>
      <c r="EA6" s="32">
        <v>4</v>
      </c>
      <c r="EB6" s="307">
        <f t="shared" ref="EB6:EB7" si="0">AVERAGE(B6,O6,AB6,AO6,BB6,BO6,CB6,CO6,DB6,DO6)</f>
        <v>-0.1</v>
      </c>
      <c r="EC6" s="247">
        <f>RANK(EB6,EB5:EB7,0)</f>
        <v>2</v>
      </c>
      <c r="ED6" s="247">
        <f>RANK(EB6,(EB5:EB7,EB9:EB14,EB16:EB21,EB23:EB29),0)</f>
        <v>7</v>
      </c>
      <c r="EE6" s="308">
        <f t="shared" ref="EE6:EE7" si="1">AVERAGE(E6,R6,AE6,AR6,BE6,BR6,CE6,CR6,DE6,DR6)</f>
        <v>9.6999999999999993</v>
      </c>
      <c r="EF6" s="248">
        <f>RANK(EE6,EE5:EE7,0)</f>
        <v>1</v>
      </c>
      <c r="EG6" s="248">
        <f>RANK(EE6,(EE5:EE7,EE9:EE14,EE16:EE21,EE23:EE29),0)</f>
        <v>9</v>
      </c>
      <c r="EH6" s="249">
        <f t="shared" ref="EH6:EH7" si="2">AVERAGE(H6,U6,AH6,AU6,BH6,BU6,CH6,CU6,DH6,DU6)</f>
        <v>5.5E-2</v>
      </c>
      <c r="EI6" s="250">
        <f>RANK(EH6,EH5:EH7,0)</f>
        <v>2</v>
      </c>
      <c r="EJ6" s="326">
        <f>RANK(EH6,(EH5:EH7,EH9:EH14,EH16:EH21,EH23:EH29),0)</f>
        <v>8</v>
      </c>
      <c r="EK6" s="251">
        <f>SUM(EC6,EF6,EI6)</f>
        <v>5</v>
      </c>
      <c r="EL6" s="251">
        <f>RANK(EK6,EK5:EK7,1)</f>
        <v>2</v>
      </c>
      <c r="EM6" s="251">
        <f>SUM(ED6,EG6,EJ6)</f>
        <v>24</v>
      </c>
      <c r="EN6" s="252">
        <f>RANK(EM6,(EM5,EM6,EM7,EM9,EM10,EM11,EM18,EM19,EM12,EM20,EM13,EM23,EM24,EM16,EM25,EM17,EM26,EM27,EM21,EM28,EM29,EM14),1)</f>
        <v>5</v>
      </c>
      <c r="EO6" s="3">
        <f t="shared" ref="EO6:EO7" si="3">EB6*4/10</f>
        <v>-0.04</v>
      </c>
      <c r="EP6" s="4">
        <f>RANK(EO6,EO5:EO7,0)</f>
        <v>2</v>
      </c>
      <c r="EQ6" s="13">
        <f t="shared" ref="EQ6:EQ7" si="4">EE6*3/10</f>
        <v>2.9</v>
      </c>
      <c r="ER6" s="4">
        <f>RANK(EQ6,EQ5:EQ7,0)</f>
        <v>1</v>
      </c>
      <c r="ES6" s="25">
        <f t="shared" ref="ES6:ES7" si="5">EH6*3/10</f>
        <v>1.7000000000000001E-2</v>
      </c>
      <c r="ET6" s="4">
        <f>RANK(ES6,ES5:ES7,0)</f>
        <v>2</v>
      </c>
      <c r="EU6" s="8">
        <f t="shared" ref="EU6:EU7" si="6">SUM(EP6,ER6,ET6)</f>
        <v>5</v>
      </c>
      <c r="EV6" s="6">
        <f>RANK(EU6,EU5:EU7,1)</f>
        <v>2</v>
      </c>
      <c r="EW6" s="140" t="s">
        <v>48</v>
      </c>
    </row>
    <row r="7" spans="1:153" ht="15" customHeight="1" thickBot="1" x14ac:dyDescent="0.3">
      <c r="A7" s="124" t="s">
        <v>49</v>
      </c>
      <c r="B7" s="110">
        <v>-0.36</v>
      </c>
      <c r="C7" s="10">
        <v>2</v>
      </c>
      <c r="D7" s="4">
        <v>17</v>
      </c>
      <c r="E7" s="94">
        <v>9</v>
      </c>
      <c r="F7" s="10">
        <v>2</v>
      </c>
      <c r="G7" s="4">
        <v>17</v>
      </c>
      <c r="H7" s="41">
        <v>-0.01</v>
      </c>
      <c r="I7" s="10">
        <v>2</v>
      </c>
      <c r="J7" s="4">
        <v>17</v>
      </c>
      <c r="K7" s="4">
        <v>6</v>
      </c>
      <c r="L7" s="10">
        <v>2</v>
      </c>
      <c r="M7" s="4">
        <v>51</v>
      </c>
      <c r="N7" s="33">
        <v>19</v>
      </c>
      <c r="O7" s="41">
        <v>-4.1000000000000002E-2</v>
      </c>
      <c r="P7" s="10">
        <v>1</v>
      </c>
      <c r="Q7" s="4">
        <v>2</v>
      </c>
      <c r="R7" s="94">
        <v>10</v>
      </c>
      <c r="S7" s="10">
        <v>1</v>
      </c>
      <c r="T7" s="4">
        <v>1</v>
      </c>
      <c r="U7" s="41">
        <v>0.75</v>
      </c>
      <c r="V7" s="10">
        <v>1</v>
      </c>
      <c r="W7" s="4">
        <v>1</v>
      </c>
      <c r="X7" s="4">
        <v>3</v>
      </c>
      <c r="Y7" s="10">
        <v>1</v>
      </c>
      <c r="Z7" s="4">
        <v>4</v>
      </c>
      <c r="AA7" s="33">
        <v>1</v>
      </c>
      <c r="AB7" s="41">
        <v>-6.7000000000000004E-2</v>
      </c>
      <c r="AC7" s="10">
        <v>2</v>
      </c>
      <c r="AD7" s="4">
        <v>12</v>
      </c>
      <c r="AE7" s="94">
        <v>9</v>
      </c>
      <c r="AF7" s="10">
        <v>3</v>
      </c>
      <c r="AG7" s="4">
        <v>14</v>
      </c>
      <c r="AH7" s="41">
        <v>-0.02</v>
      </c>
      <c r="AI7" s="10">
        <v>3</v>
      </c>
      <c r="AJ7" s="4">
        <v>13</v>
      </c>
      <c r="AK7" s="4">
        <v>8</v>
      </c>
      <c r="AL7" s="10">
        <v>3</v>
      </c>
      <c r="AM7" s="4">
        <v>39</v>
      </c>
      <c r="AN7" s="33">
        <v>14</v>
      </c>
      <c r="AO7" s="41">
        <v>-7.1999999999999995E-2</v>
      </c>
      <c r="AP7" s="10">
        <v>1</v>
      </c>
      <c r="AQ7" s="4">
        <v>10</v>
      </c>
      <c r="AR7" s="94">
        <v>10</v>
      </c>
      <c r="AS7" s="10">
        <v>1</v>
      </c>
      <c r="AT7" s="4">
        <v>1</v>
      </c>
      <c r="AU7" s="41">
        <v>1.2999999999999999E-2</v>
      </c>
      <c r="AV7" s="10">
        <v>3</v>
      </c>
      <c r="AW7" s="4">
        <v>7</v>
      </c>
      <c r="AX7" s="4">
        <v>5</v>
      </c>
      <c r="AY7" s="10">
        <v>2</v>
      </c>
      <c r="AZ7" s="4">
        <v>18</v>
      </c>
      <c r="BA7" s="33">
        <v>8</v>
      </c>
      <c r="BB7" s="41">
        <v>-7.1999999999999995E-2</v>
      </c>
      <c r="BC7" s="10">
        <v>1</v>
      </c>
      <c r="BD7" s="4">
        <v>1</v>
      </c>
      <c r="BE7" s="94">
        <v>10</v>
      </c>
      <c r="BF7" s="10">
        <v>1</v>
      </c>
      <c r="BG7" s="4">
        <v>1</v>
      </c>
      <c r="BH7" s="41">
        <v>6.4000000000000001E-2</v>
      </c>
      <c r="BI7" s="10">
        <v>2</v>
      </c>
      <c r="BJ7" s="4">
        <v>5</v>
      </c>
      <c r="BK7" s="4">
        <v>4</v>
      </c>
      <c r="BL7" s="10">
        <v>1</v>
      </c>
      <c r="BM7" s="4">
        <v>7</v>
      </c>
      <c r="BN7" s="33">
        <v>1</v>
      </c>
      <c r="BO7" s="41">
        <v>-8.2000000000000003E-2</v>
      </c>
      <c r="BP7" s="10">
        <v>1</v>
      </c>
      <c r="BQ7" s="4">
        <v>3</v>
      </c>
      <c r="BR7" s="94">
        <v>8</v>
      </c>
      <c r="BS7" s="10">
        <v>2</v>
      </c>
      <c r="BT7" s="4">
        <v>15</v>
      </c>
      <c r="BU7" s="41">
        <v>0</v>
      </c>
      <c r="BV7" s="10">
        <v>2</v>
      </c>
      <c r="BW7" s="4">
        <v>8</v>
      </c>
      <c r="BX7" s="4">
        <v>5</v>
      </c>
      <c r="BY7" s="10">
        <v>1</v>
      </c>
      <c r="BZ7" s="4">
        <v>26</v>
      </c>
      <c r="CA7" s="33">
        <v>11</v>
      </c>
      <c r="CB7" s="41">
        <v>-0.06</v>
      </c>
      <c r="CC7" s="10">
        <v>1</v>
      </c>
      <c r="CD7" s="4">
        <v>7</v>
      </c>
      <c r="CE7" s="94">
        <v>10</v>
      </c>
      <c r="CF7" s="10">
        <v>1</v>
      </c>
      <c r="CG7" s="4">
        <v>1</v>
      </c>
      <c r="CH7" s="41">
        <v>0</v>
      </c>
      <c r="CI7" s="10">
        <v>2</v>
      </c>
      <c r="CJ7" s="4">
        <v>5</v>
      </c>
      <c r="CK7" s="4">
        <v>4</v>
      </c>
      <c r="CL7" s="10">
        <v>2</v>
      </c>
      <c r="CM7" s="4">
        <v>13</v>
      </c>
      <c r="CN7" s="33">
        <v>8</v>
      </c>
      <c r="CO7" s="41">
        <v>-6.2E-2</v>
      </c>
      <c r="CP7" s="10">
        <v>3</v>
      </c>
      <c r="CQ7" s="4">
        <v>13</v>
      </c>
      <c r="CR7" s="94">
        <v>9</v>
      </c>
      <c r="CS7" s="10">
        <v>1</v>
      </c>
      <c r="CT7" s="4">
        <v>11</v>
      </c>
      <c r="CU7" s="41">
        <v>-9.4E-2</v>
      </c>
      <c r="CV7" s="10">
        <v>3</v>
      </c>
      <c r="CW7" s="4">
        <v>14</v>
      </c>
      <c r="CX7" s="4">
        <v>7</v>
      </c>
      <c r="CY7" s="10">
        <v>3</v>
      </c>
      <c r="CZ7" s="4">
        <v>38</v>
      </c>
      <c r="DA7" s="33">
        <v>14</v>
      </c>
      <c r="DB7" s="41">
        <v>-6.0999999999999999E-2</v>
      </c>
      <c r="DC7" s="10">
        <v>2</v>
      </c>
      <c r="DD7" s="4">
        <v>15</v>
      </c>
      <c r="DE7" s="94">
        <v>10</v>
      </c>
      <c r="DF7" s="10">
        <v>1</v>
      </c>
      <c r="DG7" s="4">
        <v>1</v>
      </c>
      <c r="DH7" s="41">
        <v>-0.03</v>
      </c>
      <c r="DI7" s="10">
        <v>3</v>
      </c>
      <c r="DJ7" s="4">
        <v>18</v>
      </c>
      <c r="DK7" s="4">
        <v>6</v>
      </c>
      <c r="DL7" s="10">
        <v>2</v>
      </c>
      <c r="DM7" s="4">
        <v>34</v>
      </c>
      <c r="DN7" s="33">
        <v>14</v>
      </c>
      <c r="DO7" s="41">
        <v>-7.2999999999999995E-2</v>
      </c>
      <c r="DP7" s="10">
        <v>3</v>
      </c>
      <c r="DQ7" s="4">
        <v>17</v>
      </c>
      <c r="DR7" s="94">
        <v>9</v>
      </c>
      <c r="DS7" s="10">
        <v>2</v>
      </c>
      <c r="DT7" s="4">
        <v>15</v>
      </c>
      <c r="DU7" s="104">
        <v>-0.02</v>
      </c>
      <c r="DV7" s="10">
        <v>3</v>
      </c>
      <c r="DW7" s="4">
        <v>17</v>
      </c>
      <c r="DX7" s="4">
        <v>8</v>
      </c>
      <c r="DY7" s="10">
        <v>3</v>
      </c>
      <c r="DZ7" s="4">
        <v>49</v>
      </c>
      <c r="EA7" s="33">
        <v>19</v>
      </c>
      <c r="EB7" s="309">
        <f t="shared" si="0"/>
        <v>-9.5000000000000001E-2</v>
      </c>
      <c r="EC7" s="253">
        <f>RANK(EB7,EB5:EB7,0)</f>
        <v>1</v>
      </c>
      <c r="ED7" s="253">
        <f>RANK(EB7,(EB5:EB7,EB9:EB14,EB16:EB21,EB23:EB29),0)</f>
        <v>5</v>
      </c>
      <c r="EE7" s="310">
        <f t="shared" si="1"/>
        <v>9.4</v>
      </c>
      <c r="EF7" s="254">
        <f>RANK(EE7,EE5:EE7,0)</f>
        <v>2</v>
      </c>
      <c r="EG7" s="254">
        <f>RANK(EE7,(EE5:EE7,EE9:EE14,EE16:EE21,EE23:EE29),0)</f>
        <v>14</v>
      </c>
      <c r="EH7" s="255">
        <f t="shared" si="2"/>
        <v>6.5000000000000002E-2</v>
      </c>
      <c r="EI7" s="256">
        <f>RANK(EH7,EH5:EH7,0)</f>
        <v>1</v>
      </c>
      <c r="EJ7" s="327">
        <f>RANK(EH7,(EH5:EH7,EH9:EH14,EH16:EH21,EH23:EH29),0)</f>
        <v>7</v>
      </c>
      <c r="EK7" s="257">
        <f>SUM(EC7,EF7,EI7)</f>
        <v>4</v>
      </c>
      <c r="EL7" s="257">
        <f>RANK(EK7,EK5:EK7,1)</f>
        <v>1</v>
      </c>
      <c r="EM7" s="257">
        <f>SUM(ED7,EG7,EJ7)</f>
        <v>26</v>
      </c>
      <c r="EN7" s="258">
        <f>RANK(EM7,(EM5,EM6,EM7,EM9,EM10,EM11,EM18,EM19,EM12,EM20,EM13,EM23,EM24,EM16,EM25,EM17,EM26,EM27,EM21,EM28,EM29,EM14),1)</f>
        <v>6</v>
      </c>
      <c r="EO7" s="9">
        <f t="shared" si="3"/>
        <v>-3.7999999999999999E-2</v>
      </c>
      <c r="EP7" s="10">
        <f>RANK(EO7,EO5:EO7,0)</f>
        <v>1</v>
      </c>
      <c r="EQ7" s="5">
        <f t="shared" si="4"/>
        <v>2.8</v>
      </c>
      <c r="ER7" s="10">
        <f>RANK(EQ7,EQ5:EQ7,0)</f>
        <v>2</v>
      </c>
      <c r="ES7" s="24">
        <f t="shared" si="5"/>
        <v>0.02</v>
      </c>
      <c r="ET7" s="10">
        <f>RANK(ES7,ES5:ES7,0)</f>
        <v>1</v>
      </c>
      <c r="EU7" s="11">
        <f t="shared" si="6"/>
        <v>4</v>
      </c>
      <c r="EV7" s="12">
        <f>RANK(EU7,EU5:EU7,1)</f>
        <v>1</v>
      </c>
      <c r="EW7" s="141" t="s">
        <v>49</v>
      </c>
    </row>
    <row r="8" spans="1:153" ht="15" customHeight="1" thickBot="1" x14ac:dyDescent="0.3">
      <c r="A8" s="229" t="s">
        <v>50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/>
      <c r="O8" s="222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222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4"/>
      <c r="AO8" s="222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4"/>
      <c r="BB8" s="222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4"/>
      <c r="BO8" s="222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4"/>
      <c r="CB8" s="222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4"/>
      <c r="CO8" s="222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4"/>
      <c r="DB8" s="222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4"/>
      <c r="DO8" s="222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4"/>
      <c r="EB8" s="314"/>
      <c r="EC8" s="303"/>
      <c r="ED8" s="303"/>
      <c r="EE8" s="303"/>
      <c r="EF8" s="303"/>
      <c r="EG8" s="303"/>
      <c r="EH8" s="304"/>
      <c r="EI8" s="303"/>
      <c r="EJ8" s="303"/>
      <c r="EK8" s="330"/>
      <c r="EL8" s="303"/>
      <c r="EM8" s="303"/>
      <c r="EN8" s="305"/>
      <c r="EO8" s="242"/>
      <c r="EP8" s="238"/>
      <c r="EQ8" s="244"/>
      <c r="ER8" s="238"/>
      <c r="ES8" s="243"/>
      <c r="ET8" s="238"/>
      <c r="EU8" s="245"/>
      <c r="EV8" s="306"/>
      <c r="EW8" s="229" t="s">
        <v>50</v>
      </c>
    </row>
    <row r="9" spans="1:153" ht="15" customHeight="1" x14ac:dyDescent="0.25">
      <c r="A9" s="122" t="s">
        <v>93</v>
      </c>
      <c r="B9" s="111">
        <v>-0.253</v>
      </c>
      <c r="C9" s="45">
        <v>3</v>
      </c>
      <c r="D9" s="46">
        <v>3</v>
      </c>
      <c r="E9" s="94">
        <v>10</v>
      </c>
      <c r="F9" s="68">
        <v>1</v>
      </c>
      <c r="G9" s="68">
        <v>1</v>
      </c>
      <c r="H9" s="40">
        <v>-1E-3</v>
      </c>
      <c r="I9" s="68">
        <v>5</v>
      </c>
      <c r="J9" s="68">
        <v>15</v>
      </c>
      <c r="K9" s="4">
        <v>9</v>
      </c>
      <c r="L9" s="4">
        <v>4</v>
      </c>
      <c r="M9" s="4">
        <v>19</v>
      </c>
      <c r="N9" s="32">
        <v>9</v>
      </c>
      <c r="O9" s="44">
        <v>-7.2999999999999995E-2</v>
      </c>
      <c r="P9" s="45">
        <v>6</v>
      </c>
      <c r="Q9" s="46">
        <v>22</v>
      </c>
      <c r="R9" s="94">
        <v>10</v>
      </c>
      <c r="S9" s="68">
        <v>1</v>
      </c>
      <c r="T9" s="68">
        <v>1</v>
      </c>
      <c r="U9" s="40">
        <v>0</v>
      </c>
      <c r="V9" s="68">
        <v>1</v>
      </c>
      <c r="W9" s="68">
        <v>7</v>
      </c>
      <c r="X9" s="4">
        <v>8</v>
      </c>
      <c r="Y9" s="4">
        <v>5</v>
      </c>
      <c r="Z9" s="4">
        <v>30</v>
      </c>
      <c r="AA9" s="32">
        <v>19</v>
      </c>
      <c r="AB9" s="44">
        <v>-5.3999999999999999E-2</v>
      </c>
      <c r="AC9" s="45">
        <v>1</v>
      </c>
      <c r="AD9" s="46">
        <v>1</v>
      </c>
      <c r="AE9" s="94">
        <v>10</v>
      </c>
      <c r="AF9" s="68">
        <v>1</v>
      </c>
      <c r="AG9" s="68">
        <v>1</v>
      </c>
      <c r="AH9" s="40">
        <v>0</v>
      </c>
      <c r="AI9" s="68">
        <v>1</v>
      </c>
      <c r="AJ9" s="68">
        <v>7</v>
      </c>
      <c r="AK9" s="4">
        <v>3</v>
      </c>
      <c r="AL9" s="4">
        <v>1</v>
      </c>
      <c r="AM9" s="4">
        <v>9</v>
      </c>
      <c r="AN9" s="32">
        <v>2</v>
      </c>
      <c r="AO9" s="44">
        <v>-7.5999999999999998E-2</v>
      </c>
      <c r="AP9" s="45">
        <v>5</v>
      </c>
      <c r="AQ9" s="46">
        <v>17</v>
      </c>
      <c r="AR9" s="94">
        <v>10</v>
      </c>
      <c r="AS9" s="68">
        <v>1</v>
      </c>
      <c r="AT9" s="68">
        <v>1</v>
      </c>
      <c r="AU9" s="40">
        <v>0</v>
      </c>
      <c r="AV9" s="68">
        <v>4</v>
      </c>
      <c r="AW9" s="68">
        <v>13</v>
      </c>
      <c r="AX9" s="4">
        <v>10</v>
      </c>
      <c r="AY9" s="4">
        <v>6</v>
      </c>
      <c r="AZ9" s="4">
        <v>31</v>
      </c>
      <c r="BA9" s="32">
        <v>19</v>
      </c>
      <c r="BB9" s="44">
        <v>-0.125</v>
      </c>
      <c r="BC9" s="45">
        <v>3</v>
      </c>
      <c r="BD9" s="46">
        <v>6</v>
      </c>
      <c r="BE9" s="94">
        <v>10</v>
      </c>
      <c r="BF9" s="68">
        <v>1</v>
      </c>
      <c r="BG9" s="68">
        <v>1</v>
      </c>
      <c r="BH9" s="40">
        <v>0</v>
      </c>
      <c r="BI9" s="68">
        <v>3</v>
      </c>
      <c r="BJ9" s="68">
        <v>10</v>
      </c>
      <c r="BK9" s="4">
        <v>7</v>
      </c>
      <c r="BL9" s="4">
        <v>4</v>
      </c>
      <c r="BM9" s="4">
        <v>17</v>
      </c>
      <c r="BN9" s="32">
        <v>6</v>
      </c>
      <c r="BO9" s="44">
        <v>-0.09</v>
      </c>
      <c r="BP9" s="45">
        <v>3</v>
      </c>
      <c r="BQ9" s="46">
        <v>9</v>
      </c>
      <c r="BR9" s="94">
        <v>10</v>
      </c>
      <c r="BS9" s="68">
        <v>1</v>
      </c>
      <c r="BT9" s="68">
        <v>1</v>
      </c>
      <c r="BU9" s="40">
        <v>0</v>
      </c>
      <c r="BV9" s="68">
        <v>2</v>
      </c>
      <c r="BW9" s="68">
        <v>8</v>
      </c>
      <c r="BX9" s="4">
        <v>6</v>
      </c>
      <c r="BY9" s="4">
        <v>2</v>
      </c>
      <c r="BZ9" s="4">
        <v>18</v>
      </c>
      <c r="CA9" s="32">
        <v>3</v>
      </c>
      <c r="CB9" s="44">
        <v>-6.3E-2</v>
      </c>
      <c r="CC9" s="45">
        <v>6</v>
      </c>
      <c r="CD9" s="46">
        <v>21</v>
      </c>
      <c r="CE9" s="94">
        <v>10</v>
      </c>
      <c r="CF9" s="68">
        <v>1</v>
      </c>
      <c r="CG9" s="68">
        <v>1</v>
      </c>
      <c r="CH9" s="40">
        <v>0</v>
      </c>
      <c r="CI9" s="68">
        <v>1</v>
      </c>
      <c r="CJ9" s="68">
        <v>5</v>
      </c>
      <c r="CK9" s="4">
        <v>8</v>
      </c>
      <c r="CL9" s="4">
        <v>6</v>
      </c>
      <c r="CM9" s="4">
        <v>27</v>
      </c>
      <c r="CN9" s="32">
        <v>20</v>
      </c>
      <c r="CO9" s="44">
        <v>-6.2E-2</v>
      </c>
      <c r="CP9" s="45">
        <v>5</v>
      </c>
      <c r="CQ9" s="46">
        <v>13</v>
      </c>
      <c r="CR9" s="94">
        <v>10</v>
      </c>
      <c r="CS9" s="68">
        <v>1</v>
      </c>
      <c r="CT9" s="68">
        <v>1</v>
      </c>
      <c r="CU9" s="40">
        <v>0</v>
      </c>
      <c r="CV9" s="68">
        <v>4</v>
      </c>
      <c r="CW9" s="68">
        <v>8</v>
      </c>
      <c r="CX9" s="4">
        <v>10</v>
      </c>
      <c r="CY9" s="4">
        <v>5</v>
      </c>
      <c r="CZ9" s="4">
        <v>22</v>
      </c>
      <c r="DA9" s="32">
        <v>11</v>
      </c>
      <c r="DB9" s="44">
        <v>-6.2E-2</v>
      </c>
      <c r="DC9" s="45">
        <v>5</v>
      </c>
      <c r="DD9" s="46">
        <v>18</v>
      </c>
      <c r="DE9" s="94">
        <v>10</v>
      </c>
      <c r="DF9" s="68">
        <v>1</v>
      </c>
      <c r="DG9" s="68">
        <v>1</v>
      </c>
      <c r="DH9" s="40">
        <v>0</v>
      </c>
      <c r="DI9" s="68">
        <v>3</v>
      </c>
      <c r="DJ9" s="68">
        <v>10</v>
      </c>
      <c r="DK9" s="4">
        <v>9</v>
      </c>
      <c r="DL9" s="4">
        <v>5</v>
      </c>
      <c r="DM9" s="4">
        <v>29</v>
      </c>
      <c r="DN9" s="32">
        <v>13</v>
      </c>
      <c r="DO9" s="44">
        <v>-6.4000000000000001E-2</v>
      </c>
      <c r="DP9" s="45">
        <v>3</v>
      </c>
      <c r="DQ9" s="46">
        <v>8</v>
      </c>
      <c r="DR9" s="94">
        <v>10</v>
      </c>
      <c r="DS9" s="68">
        <v>1</v>
      </c>
      <c r="DT9" s="68">
        <v>1</v>
      </c>
      <c r="DU9" s="102">
        <v>0</v>
      </c>
      <c r="DV9" s="68">
        <v>4</v>
      </c>
      <c r="DW9" s="68">
        <v>12</v>
      </c>
      <c r="DX9" s="4">
        <v>8</v>
      </c>
      <c r="DY9" s="4">
        <v>3</v>
      </c>
      <c r="DZ9" s="4">
        <v>21</v>
      </c>
      <c r="EA9" s="32">
        <v>7</v>
      </c>
      <c r="EB9" s="307">
        <f t="shared" ref="EB9:EB14" si="7">AVERAGE(B9,O9,AB9,AO9,BB9,BO9,CB9,CO9,DB9,DO9)</f>
        <v>-9.1999999999999998E-2</v>
      </c>
      <c r="EC9" s="300">
        <f>RANK(EB9,EB9:EB14,0)</f>
        <v>3</v>
      </c>
      <c r="ED9" s="295">
        <f>RANK(EB9,(EB5:EB7,EB9:EB14,EB16:EB21,EB23:EB29),0)</f>
        <v>3</v>
      </c>
      <c r="EE9" s="308">
        <f t="shared" ref="EE9:EE14" si="8">AVERAGE(E9,R9,AE9,AR9,BE9,BR9,CE9,CR9,DE9,DR9)</f>
        <v>10</v>
      </c>
      <c r="EF9" s="301">
        <f>RANK(EE9,EE9:EE14,0)</f>
        <v>1</v>
      </c>
      <c r="EG9" s="301">
        <f>RANK(EE9,(EE5:EE7,EE9:EE14,EE16:EE21,EE23:EE29),0)</f>
        <v>1</v>
      </c>
      <c r="EH9" s="249">
        <f t="shared" ref="EH9:EH14" si="9">AVERAGE(H9,U9,AH9,AU9,BH9,BU9,CH9,CU9,DH9,DU9)</f>
        <v>0</v>
      </c>
      <c r="EI9" s="302">
        <f>RANK(EH9,EH9:EH14,0)</f>
        <v>4</v>
      </c>
      <c r="EJ9" s="299">
        <f>RANK(EH9,(EH5:EH7,EH9:EH14,EH16:EH21,EH23:EH29),0)</f>
        <v>16</v>
      </c>
      <c r="EK9" s="251">
        <f t="shared" ref="EK9:EK14" si="10">SUM(EC9,EF9,EI9)</f>
        <v>8</v>
      </c>
      <c r="EL9" s="251">
        <f>RANK(EK9,EK9:EK14,1)</f>
        <v>3</v>
      </c>
      <c r="EM9" s="251">
        <f t="shared" ref="EM9:EM14" si="11">SUM(ED9,EG9,EJ9)</f>
        <v>20</v>
      </c>
      <c r="EN9" s="252">
        <f>RANK(EM9,(EM5,EM6,EM7,EM9,EM10,EM11,EM18,EM19,EM12,EM20,EM13,EM23,EM24,EM16,EM25,EM17,EM26,EM27,EM21,EM28,EM29,EM14),1)</f>
        <v>3</v>
      </c>
      <c r="EO9" s="9">
        <f t="shared" ref="EO9:EO14" si="12">EB9*4/10</f>
        <v>-3.6999999999999998E-2</v>
      </c>
      <c r="EP9" s="10">
        <f>RANK(EO9,EO9:EO14,0)</f>
        <v>3</v>
      </c>
      <c r="EQ9" s="5">
        <f t="shared" ref="EQ9:EQ14" si="13">EE9*3/10</f>
        <v>3</v>
      </c>
      <c r="ER9" s="10">
        <f>RANK(EQ9,EQ9:EQ14,0)</f>
        <v>1</v>
      </c>
      <c r="ES9" s="24">
        <f t="shared" ref="ES9:ES14" si="14">EH9*3/10</f>
        <v>0</v>
      </c>
      <c r="ET9" s="10">
        <f>RANK(ES9,ES9:ES14,0)</f>
        <v>4</v>
      </c>
      <c r="EU9" s="11">
        <f t="shared" ref="EU9:EU14" si="15">SUM(EP9,ER9,ET9)</f>
        <v>8</v>
      </c>
      <c r="EV9" s="12">
        <f>RANK(EU9,EU9:EU14,1)</f>
        <v>3</v>
      </c>
      <c r="EW9" s="139" t="s">
        <v>93</v>
      </c>
    </row>
    <row r="10" spans="1:153" ht="15" customHeight="1" x14ac:dyDescent="0.25">
      <c r="A10" s="124" t="s">
        <v>51</v>
      </c>
      <c r="B10" s="112">
        <v>-0.125</v>
      </c>
      <c r="C10" s="48">
        <v>1</v>
      </c>
      <c r="D10" s="49">
        <v>1</v>
      </c>
      <c r="E10" s="95">
        <v>10</v>
      </c>
      <c r="F10" s="46">
        <v>1</v>
      </c>
      <c r="G10" s="46">
        <v>1</v>
      </c>
      <c r="H10" s="43">
        <v>0</v>
      </c>
      <c r="I10" s="46">
        <v>3</v>
      </c>
      <c r="J10" s="46">
        <v>9</v>
      </c>
      <c r="K10" s="10">
        <v>5</v>
      </c>
      <c r="L10" s="10">
        <v>1</v>
      </c>
      <c r="M10" s="10">
        <v>11</v>
      </c>
      <c r="N10" s="33">
        <v>2</v>
      </c>
      <c r="O10" s="47">
        <v>-0.06</v>
      </c>
      <c r="P10" s="48">
        <v>1</v>
      </c>
      <c r="Q10" s="49">
        <v>6</v>
      </c>
      <c r="R10" s="95">
        <v>10</v>
      </c>
      <c r="S10" s="46">
        <v>1</v>
      </c>
      <c r="T10" s="46">
        <v>1</v>
      </c>
      <c r="U10" s="43">
        <v>0</v>
      </c>
      <c r="V10" s="46">
        <v>1</v>
      </c>
      <c r="W10" s="46">
        <v>7</v>
      </c>
      <c r="X10" s="10">
        <v>3</v>
      </c>
      <c r="Y10" s="10">
        <v>1</v>
      </c>
      <c r="Z10" s="10">
        <v>14</v>
      </c>
      <c r="AA10" s="33">
        <v>7</v>
      </c>
      <c r="AB10" s="47">
        <v>-0.06</v>
      </c>
      <c r="AC10" s="48">
        <v>2</v>
      </c>
      <c r="AD10" s="49">
        <v>4</v>
      </c>
      <c r="AE10" s="95">
        <v>10</v>
      </c>
      <c r="AF10" s="46">
        <v>1</v>
      </c>
      <c r="AG10" s="46">
        <v>1</v>
      </c>
      <c r="AH10" s="43">
        <v>0</v>
      </c>
      <c r="AI10" s="46">
        <v>1</v>
      </c>
      <c r="AJ10" s="46">
        <v>7</v>
      </c>
      <c r="AK10" s="10">
        <v>4</v>
      </c>
      <c r="AL10" s="10">
        <v>2</v>
      </c>
      <c r="AM10" s="10">
        <v>12</v>
      </c>
      <c r="AN10" s="33">
        <v>4</v>
      </c>
      <c r="AO10" s="47">
        <v>-6.0999999999999999E-2</v>
      </c>
      <c r="AP10" s="48">
        <v>1</v>
      </c>
      <c r="AQ10" s="49">
        <v>1</v>
      </c>
      <c r="AR10" s="95">
        <v>10</v>
      </c>
      <c r="AS10" s="46">
        <v>1</v>
      </c>
      <c r="AT10" s="46">
        <v>1</v>
      </c>
      <c r="AU10" s="43">
        <v>0</v>
      </c>
      <c r="AV10" s="46">
        <v>4</v>
      </c>
      <c r="AW10" s="46">
        <v>13</v>
      </c>
      <c r="AX10" s="10">
        <v>6</v>
      </c>
      <c r="AY10" s="10">
        <v>2</v>
      </c>
      <c r="AZ10" s="10">
        <v>15</v>
      </c>
      <c r="BA10" s="33">
        <v>5</v>
      </c>
      <c r="BB10" s="47">
        <v>-9.5000000000000001E-2</v>
      </c>
      <c r="BC10" s="48">
        <v>1</v>
      </c>
      <c r="BD10" s="49">
        <v>3</v>
      </c>
      <c r="BE10" s="95">
        <v>10</v>
      </c>
      <c r="BF10" s="46">
        <v>1</v>
      </c>
      <c r="BG10" s="46">
        <v>1</v>
      </c>
      <c r="BH10" s="43">
        <v>0</v>
      </c>
      <c r="BI10" s="46">
        <v>3</v>
      </c>
      <c r="BJ10" s="46">
        <v>10</v>
      </c>
      <c r="BK10" s="10">
        <v>5</v>
      </c>
      <c r="BL10" s="10">
        <v>1</v>
      </c>
      <c r="BM10" s="10">
        <v>14</v>
      </c>
      <c r="BN10" s="33">
        <v>4</v>
      </c>
      <c r="BO10" s="47">
        <v>-0.06</v>
      </c>
      <c r="BP10" s="48">
        <v>1</v>
      </c>
      <c r="BQ10" s="49">
        <v>1</v>
      </c>
      <c r="BR10" s="95">
        <v>10</v>
      </c>
      <c r="BS10" s="46">
        <v>1</v>
      </c>
      <c r="BT10" s="46">
        <v>1</v>
      </c>
      <c r="BU10" s="43">
        <v>0.28000000000000003</v>
      </c>
      <c r="BV10" s="46">
        <v>1</v>
      </c>
      <c r="BW10" s="46">
        <v>2</v>
      </c>
      <c r="BX10" s="10">
        <v>3</v>
      </c>
      <c r="BY10" s="10">
        <v>1</v>
      </c>
      <c r="BZ10" s="10">
        <v>4</v>
      </c>
      <c r="CA10" s="33">
        <v>1</v>
      </c>
      <c r="CB10" s="47">
        <v>-0.06</v>
      </c>
      <c r="CC10" s="48">
        <v>3</v>
      </c>
      <c r="CD10" s="49">
        <v>7</v>
      </c>
      <c r="CE10" s="95">
        <v>10</v>
      </c>
      <c r="CF10" s="46">
        <v>1</v>
      </c>
      <c r="CG10" s="46">
        <v>1</v>
      </c>
      <c r="CH10" s="43">
        <v>0</v>
      </c>
      <c r="CI10" s="46">
        <v>1</v>
      </c>
      <c r="CJ10" s="46">
        <v>5</v>
      </c>
      <c r="CK10" s="10">
        <v>5</v>
      </c>
      <c r="CL10" s="10">
        <v>3</v>
      </c>
      <c r="CM10" s="10">
        <v>13</v>
      </c>
      <c r="CN10" s="33">
        <v>8</v>
      </c>
      <c r="CO10" s="47">
        <v>-5.5E-2</v>
      </c>
      <c r="CP10" s="48">
        <v>4</v>
      </c>
      <c r="CQ10" s="49">
        <v>7</v>
      </c>
      <c r="CR10" s="95">
        <v>10</v>
      </c>
      <c r="CS10" s="46">
        <v>1</v>
      </c>
      <c r="CT10" s="46">
        <v>1</v>
      </c>
      <c r="CU10" s="43">
        <v>0.25</v>
      </c>
      <c r="CV10" s="46">
        <v>1</v>
      </c>
      <c r="CW10" s="46">
        <v>3</v>
      </c>
      <c r="CX10" s="10">
        <v>6</v>
      </c>
      <c r="CY10" s="10">
        <v>1</v>
      </c>
      <c r="CZ10" s="10">
        <v>11</v>
      </c>
      <c r="DA10" s="33">
        <v>4</v>
      </c>
      <c r="DB10" s="47">
        <v>-5.3999999999999999E-2</v>
      </c>
      <c r="DC10" s="48">
        <v>1</v>
      </c>
      <c r="DD10" s="49">
        <v>5</v>
      </c>
      <c r="DE10" s="95">
        <v>10</v>
      </c>
      <c r="DF10" s="46">
        <v>1</v>
      </c>
      <c r="DG10" s="46">
        <v>1</v>
      </c>
      <c r="DH10" s="43">
        <v>0.28599999999999998</v>
      </c>
      <c r="DI10" s="46">
        <v>1</v>
      </c>
      <c r="DJ10" s="46">
        <v>3</v>
      </c>
      <c r="DK10" s="10">
        <v>3</v>
      </c>
      <c r="DL10" s="10">
        <v>1</v>
      </c>
      <c r="DM10" s="10">
        <v>9</v>
      </c>
      <c r="DN10" s="33">
        <v>4</v>
      </c>
      <c r="DO10" s="47">
        <v>-5.5E-2</v>
      </c>
      <c r="DP10" s="48">
        <v>1</v>
      </c>
      <c r="DQ10" s="49">
        <v>1</v>
      </c>
      <c r="DR10" s="95">
        <v>10</v>
      </c>
      <c r="DS10" s="46">
        <v>1</v>
      </c>
      <c r="DT10" s="46">
        <v>1</v>
      </c>
      <c r="DU10" s="104">
        <v>0.28000000000000003</v>
      </c>
      <c r="DV10" s="46">
        <v>1</v>
      </c>
      <c r="DW10" s="46">
        <v>3</v>
      </c>
      <c r="DX10" s="10">
        <v>3</v>
      </c>
      <c r="DY10" s="10">
        <v>1</v>
      </c>
      <c r="DZ10" s="10">
        <v>5</v>
      </c>
      <c r="EA10" s="33">
        <v>2</v>
      </c>
      <c r="EB10" s="309">
        <f t="shared" si="7"/>
        <v>-6.9000000000000006E-2</v>
      </c>
      <c r="EC10" s="274">
        <f>RANK(EB10,EB9:EB14,0)</f>
        <v>1</v>
      </c>
      <c r="ED10" s="260">
        <f>RANK(EB10,(EB5:EB7,EB9:EB14,EB16:EB21,EB23:EB29),0)</f>
        <v>1</v>
      </c>
      <c r="EE10" s="310">
        <f t="shared" si="8"/>
        <v>10</v>
      </c>
      <c r="EF10" s="261">
        <f>RANK(EE10,EE9:EE14,0)</f>
        <v>1</v>
      </c>
      <c r="EG10" s="261">
        <f>RANK(EE10,(EE5:EE7,EE9:EE14,EE16:EE21,EE23:EE29),0)</f>
        <v>1</v>
      </c>
      <c r="EH10" s="255">
        <f t="shared" si="9"/>
        <v>0.11</v>
      </c>
      <c r="EI10" s="262">
        <f>RANK(EH10,EH9:EH14,0)</f>
        <v>1</v>
      </c>
      <c r="EJ10" s="279">
        <f>RANK(EH10,(EH5:EH7,EH9:EH14,EH16:EH21,EH23:EH29),0)</f>
        <v>4</v>
      </c>
      <c r="EK10" s="257">
        <f t="shared" si="10"/>
        <v>3</v>
      </c>
      <c r="EL10" s="257">
        <f>RANK(EK10,EK9:EK14,1)</f>
        <v>1</v>
      </c>
      <c r="EM10" s="257">
        <f t="shared" si="11"/>
        <v>6</v>
      </c>
      <c r="EN10" s="258">
        <f>RANK(EM10,(EM5,EM6,EM7,EM9,EM10,EM11,EM18,EM19,EM12,EM20,EM13,EM23,EM24,EM16,EM25,EM17,EM26,EM27,EM21,EM28,EM29,EM14),1)</f>
        <v>1</v>
      </c>
      <c r="EO10" s="14">
        <f t="shared" si="12"/>
        <v>-2.8000000000000001E-2</v>
      </c>
      <c r="EP10" s="15">
        <f>RANK(EO10,EO9:EO14,0)</f>
        <v>1</v>
      </c>
      <c r="EQ10" s="7">
        <f t="shared" si="13"/>
        <v>3</v>
      </c>
      <c r="ER10" s="15">
        <f>RANK(EQ10,EQ9:EQ14,0)</f>
        <v>1</v>
      </c>
      <c r="ES10" s="25">
        <f t="shared" si="14"/>
        <v>3.3000000000000002E-2</v>
      </c>
      <c r="ET10" s="15">
        <f>RANK(ES10,ES9:ES14,0)</f>
        <v>1</v>
      </c>
      <c r="EU10" s="16">
        <f t="shared" si="15"/>
        <v>3</v>
      </c>
      <c r="EV10" s="17">
        <f>RANK(EU10,EU9:EU14,1)</f>
        <v>1</v>
      </c>
      <c r="EW10" s="141" t="s">
        <v>51</v>
      </c>
    </row>
    <row r="11" spans="1:153" ht="15" customHeight="1" x14ac:dyDescent="0.25">
      <c r="A11" s="125" t="s">
        <v>94</v>
      </c>
      <c r="B11" s="113">
        <v>-0.246</v>
      </c>
      <c r="C11" s="51">
        <v>2</v>
      </c>
      <c r="D11" s="52">
        <v>2</v>
      </c>
      <c r="E11" s="96">
        <v>10</v>
      </c>
      <c r="F11" s="49">
        <v>1</v>
      </c>
      <c r="G11" s="49">
        <v>1</v>
      </c>
      <c r="H11" s="40">
        <v>0</v>
      </c>
      <c r="I11" s="49">
        <v>3</v>
      </c>
      <c r="J11" s="49">
        <v>9</v>
      </c>
      <c r="K11" s="15">
        <v>6</v>
      </c>
      <c r="L11" s="15">
        <v>2</v>
      </c>
      <c r="M11" s="15">
        <v>12</v>
      </c>
      <c r="N11" s="34">
        <v>5</v>
      </c>
      <c r="O11" s="50">
        <v>-6.9000000000000006E-2</v>
      </c>
      <c r="P11" s="51">
        <v>5</v>
      </c>
      <c r="Q11" s="52">
        <v>21</v>
      </c>
      <c r="R11" s="96">
        <v>10</v>
      </c>
      <c r="S11" s="49">
        <v>1</v>
      </c>
      <c r="T11" s="49">
        <v>1</v>
      </c>
      <c r="U11" s="40">
        <v>0</v>
      </c>
      <c r="V11" s="49">
        <v>1</v>
      </c>
      <c r="W11" s="49">
        <v>7</v>
      </c>
      <c r="X11" s="15">
        <v>7</v>
      </c>
      <c r="Y11" s="15">
        <v>4</v>
      </c>
      <c r="Z11" s="15">
        <v>29</v>
      </c>
      <c r="AA11" s="34">
        <v>18</v>
      </c>
      <c r="AB11" s="50">
        <v>-6.0999999999999999E-2</v>
      </c>
      <c r="AC11" s="51">
        <v>3</v>
      </c>
      <c r="AD11" s="52">
        <v>5</v>
      </c>
      <c r="AE11" s="96">
        <v>10</v>
      </c>
      <c r="AF11" s="49">
        <v>1</v>
      </c>
      <c r="AG11" s="49">
        <v>1</v>
      </c>
      <c r="AH11" s="40">
        <v>0</v>
      </c>
      <c r="AI11" s="49">
        <v>1</v>
      </c>
      <c r="AJ11" s="49">
        <v>7</v>
      </c>
      <c r="AK11" s="15">
        <v>5</v>
      </c>
      <c r="AL11" s="15">
        <v>3</v>
      </c>
      <c r="AM11" s="15">
        <v>13</v>
      </c>
      <c r="AN11" s="34">
        <v>6</v>
      </c>
      <c r="AO11" s="50">
        <v>-7.1999999999999995E-2</v>
      </c>
      <c r="AP11" s="51">
        <v>4</v>
      </c>
      <c r="AQ11" s="52">
        <v>10</v>
      </c>
      <c r="AR11" s="96">
        <v>10</v>
      </c>
      <c r="AS11" s="49">
        <v>1</v>
      </c>
      <c r="AT11" s="49">
        <v>1</v>
      </c>
      <c r="AU11" s="40">
        <v>0</v>
      </c>
      <c r="AV11" s="49">
        <v>4</v>
      </c>
      <c r="AW11" s="49">
        <v>13</v>
      </c>
      <c r="AX11" s="15">
        <v>9</v>
      </c>
      <c r="AY11" s="15">
        <v>5</v>
      </c>
      <c r="AZ11" s="15">
        <v>24</v>
      </c>
      <c r="BA11" s="34">
        <v>14</v>
      </c>
      <c r="BB11" s="50">
        <v>-0.159</v>
      </c>
      <c r="BC11" s="51">
        <v>6</v>
      </c>
      <c r="BD11" s="52">
        <v>13</v>
      </c>
      <c r="BE11" s="96">
        <v>10</v>
      </c>
      <c r="BF11" s="49">
        <v>1</v>
      </c>
      <c r="BG11" s="49">
        <v>1</v>
      </c>
      <c r="BH11" s="40">
        <v>0</v>
      </c>
      <c r="BI11" s="49">
        <v>3</v>
      </c>
      <c r="BJ11" s="49">
        <v>10</v>
      </c>
      <c r="BK11" s="15">
        <v>10</v>
      </c>
      <c r="BL11" s="15">
        <v>5</v>
      </c>
      <c r="BM11" s="15">
        <v>24</v>
      </c>
      <c r="BN11" s="34">
        <v>11</v>
      </c>
      <c r="BO11" s="50">
        <v>-9.8000000000000004E-2</v>
      </c>
      <c r="BP11" s="51">
        <v>4</v>
      </c>
      <c r="BQ11" s="52">
        <v>13</v>
      </c>
      <c r="BR11" s="96">
        <v>10</v>
      </c>
      <c r="BS11" s="49">
        <v>1</v>
      </c>
      <c r="BT11" s="49">
        <v>1</v>
      </c>
      <c r="BU11" s="40">
        <v>0</v>
      </c>
      <c r="BV11" s="49">
        <v>2</v>
      </c>
      <c r="BW11" s="49">
        <v>8</v>
      </c>
      <c r="BX11" s="15">
        <v>7</v>
      </c>
      <c r="BY11" s="15">
        <v>3</v>
      </c>
      <c r="BZ11" s="15">
        <v>22</v>
      </c>
      <c r="CA11" s="34">
        <v>5</v>
      </c>
      <c r="CB11" s="50">
        <v>-0.06</v>
      </c>
      <c r="CC11" s="51">
        <v>3</v>
      </c>
      <c r="CD11" s="52">
        <v>7</v>
      </c>
      <c r="CE11" s="96">
        <v>10</v>
      </c>
      <c r="CF11" s="49">
        <v>1</v>
      </c>
      <c r="CG11" s="49">
        <v>1</v>
      </c>
      <c r="CH11" s="40">
        <v>0</v>
      </c>
      <c r="CI11" s="49">
        <v>1</v>
      </c>
      <c r="CJ11" s="49">
        <v>5</v>
      </c>
      <c r="CK11" s="15">
        <v>5</v>
      </c>
      <c r="CL11" s="15">
        <v>3</v>
      </c>
      <c r="CM11" s="15">
        <v>13</v>
      </c>
      <c r="CN11" s="34">
        <v>8</v>
      </c>
      <c r="CO11" s="50">
        <v>0</v>
      </c>
      <c r="CP11" s="51">
        <v>1</v>
      </c>
      <c r="CQ11" s="52">
        <v>1</v>
      </c>
      <c r="CR11" s="96">
        <v>10</v>
      </c>
      <c r="CS11" s="49">
        <v>1</v>
      </c>
      <c r="CT11" s="49">
        <v>1</v>
      </c>
      <c r="CU11" s="40">
        <v>0</v>
      </c>
      <c r="CV11" s="49">
        <v>4</v>
      </c>
      <c r="CW11" s="49">
        <v>8</v>
      </c>
      <c r="CX11" s="15">
        <v>6</v>
      </c>
      <c r="CY11" s="15">
        <v>1</v>
      </c>
      <c r="CZ11" s="15">
        <v>10</v>
      </c>
      <c r="DA11" s="34">
        <v>2</v>
      </c>
      <c r="DB11" s="50">
        <v>-6.0999999999999999E-2</v>
      </c>
      <c r="DC11" s="51">
        <v>4</v>
      </c>
      <c r="DD11" s="52">
        <v>15</v>
      </c>
      <c r="DE11" s="96">
        <v>10</v>
      </c>
      <c r="DF11" s="49">
        <v>1</v>
      </c>
      <c r="DG11" s="49">
        <v>1</v>
      </c>
      <c r="DH11" s="40">
        <v>0</v>
      </c>
      <c r="DI11" s="49">
        <v>3</v>
      </c>
      <c r="DJ11" s="49">
        <v>10</v>
      </c>
      <c r="DK11" s="15">
        <v>8</v>
      </c>
      <c r="DL11" s="15">
        <v>4</v>
      </c>
      <c r="DM11" s="15">
        <v>26</v>
      </c>
      <c r="DN11" s="34">
        <v>11</v>
      </c>
      <c r="DO11" s="50">
        <v>-7.1999999999999995E-2</v>
      </c>
      <c r="DP11" s="51">
        <v>6</v>
      </c>
      <c r="DQ11" s="52">
        <v>15</v>
      </c>
      <c r="DR11" s="96">
        <v>10</v>
      </c>
      <c r="DS11" s="49">
        <v>1</v>
      </c>
      <c r="DT11" s="49">
        <v>1</v>
      </c>
      <c r="DU11" s="103">
        <v>0</v>
      </c>
      <c r="DV11" s="49">
        <v>4</v>
      </c>
      <c r="DW11" s="49">
        <v>12</v>
      </c>
      <c r="DX11" s="15">
        <v>11</v>
      </c>
      <c r="DY11" s="15">
        <v>4</v>
      </c>
      <c r="DZ11" s="15">
        <v>28</v>
      </c>
      <c r="EA11" s="34">
        <v>12</v>
      </c>
      <c r="EB11" s="311">
        <f t="shared" si="7"/>
        <v>-0.09</v>
      </c>
      <c r="EC11" s="263">
        <f>RANK(EB11,EB9:EB14,0)</f>
        <v>2</v>
      </c>
      <c r="ED11" s="264">
        <f>RANK(EB11,(EB5:EB7,EB9:EB14,EB16:EB21,EB23:EB29),0)</f>
        <v>2</v>
      </c>
      <c r="EE11" s="312">
        <f t="shared" si="8"/>
        <v>10</v>
      </c>
      <c r="EF11" s="265">
        <f>RANK(EE11,EE9:EE14,0)</f>
        <v>1</v>
      </c>
      <c r="EG11" s="265">
        <f>RANK(EE11,(EE5:EE7,EE9:EE14,EE16:EE21,EE23:EE29),0)</f>
        <v>1</v>
      </c>
      <c r="EH11" s="249">
        <f t="shared" si="9"/>
        <v>0</v>
      </c>
      <c r="EI11" s="266">
        <f>RANK(EH11,EH9:EH14,0)</f>
        <v>4</v>
      </c>
      <c r="EJ11" s="283">
        <f>RANK(EH11,(EH5:EH7,EH9:EH14,EH16:EH21,EH23:EH29),0)</f>
        <v>16</v>
      </c>
      <c r="EK11" s="267">
        <f t="shared" si="10"/>
        <v>7</v>
      </c>
      <c r="EL11" s="267">
        <f>RANK(EK11,EK9:EK14,1)</f>
        <v>2</v>
      </c>
      <c r="EM11" s="267">
        <f t="shared" si="11"/>
        <v>19</v>
      </c>
      <c r="EN11" s="268">
        <f>RANK(EM11,(EM5,EM6,EM7,EM9,EM10,EM11,EM18,EM19,EM12,EM20,EM13,EM23,EM24,EM16,EM25,EM17,EM26,EM27,EM21,EM28,EM29,EM14),1)</f>
        <v>2</v>
      </c>
      <c r="EO11" s="3">
        <f t="shared" si="12"/>
        <v>-3.5999999999999997E-2</v>
      </c>
      <c r="EP11" s="4">
        <f>RANK(EO11,EO9:EO14,0)</f>
        <v>2</v>
      </c>
      <c r="EQ11" s="13">
        <f t="shared" si="13"/>
        <v>3</v>
      </c>
      <c r="ER11" s="4">
        <f>RANK(EQ11,EQ9:EQ14,0)</f>
        <v>1</v>
      </c>
      <c r="ES11" s="23">
        <f t="shared" si="14"/>
        <v>0</v>
      </c>
      <c r="ET11" s="4">
        <f>RANK(ES11,ES9:ES14,0)</f>
        <v>4</v>
      </c>
      <c r="EU11" s="8">
        <f t="shared" si="15"/>
        <v>7</v>
      </c>
      <c r="EV11" s="6">
        <f>RANK(EU11,EU9:EU14,1)</f>
        <v>2</v>
      </c>
      <c r="EW11" s="142" t="s">
        <v>94</v>
      </c>
    </row>
    <row r="12" spans="1:153" ht="15" customHeight="1" x14ac:dyDescent="0.25">
      <c r="A12" s="126" t="s">
        <v>95</v>
      </c>
      <c r="B12" s="111">
        <v>-0.34899999999999998</v>
      </c>
      <c r="C12" s="53">
        <v>6</v>
      </c>
      <c r="D12" s="46">
        <v>13</v>
      </c>
      <c r="E12" s="95">
        <v>10</v>
      </c>
      <c r="F12" s="46">
        <v>1</v>
      </c>
      <c r="G12" s="46">
        <v>1</v>
      </c>
      <c r="H12" s="42">
        <v>1E-3</v>
      </c>
      <c r="I12" s="46">
        <v>2</v>
      </c>
      <c r="J12" s="46">
        <v>8</v>
      </c>
      <c r="K12" s="10">
        <v>9</v>
      </c>
      <c r="L12" s="10">
        <v>4</v>
      </c>
      <c r="M12" s="10">
        <v>22</v>
      </c>
      <c r="N12" s="33">
        <v>12</v>
      </c>
      <c r="O12" s="44">
        <v>-0.06</v>
      </c>
      <c r="P12" s="53">
        <v>1</v>
      </c>
      <c r="Q12" s="46">
        <v>6</v>
      </c>
      <c r="R12" s="95">
        <v>10</v>
      </c>
      <c r="S12" s="46">
        <v>1</v>
      </c>
      <c r="T12" s="46">
        <v>1</v>
      </c>
      <c r="U12" s="42">
        <v>0</v>
      </c>
      <c r="V12" s="46">
        <v>1</v>
      </c>
      <c r="W12" s="46">
        <v>7</v>
      </c>
      <c r="X12" s="10">
        <v>3</v>
      </c>
      <c r="Y12" s="10">
        <v>1</v>
      </c>
      <c r="Z12" s="10">
        <v>14</v>
      </c>
      <c r="AA12" s="33">
        <v>7</v>
      </c>
      <c r="AB12" s="146" t="s">
        <v>132</v>
      </c>
      <c r="AC12" s="53"/>
      <c r="AD12" s="46"/>
      <c r="AE12" s="95"/>
      <c r="AF12" s="46"/>
      <c r="AG12" s="46"/>
      <c r="AH12" s="42"/>
      <c r="AI12" s="46"/>
      <c r="AJ12" s="46"/>
      <c r="AK12" s="10"/>
      <c r="AL12" s="10"/>
      <c r="AM12" s="10"/>
      <c r="AN12" s="33"/>
      <c r="AO12" s="44">
        <v>-6.9000000000000006E-2</v>
      </c>
      <c r="AP12" s="53">
        <v>2</v>
      </c>
      <c r="AQ12" s="46">
        <v>4</v>
      </c>
      <c r="AR12" s="95">
        <v>10</v>
      </c>
      <c r="AS12" s="46">
        <v>1</v>
      </c>
      <c r="AT12" s="46">
        <v>1</v>
      </c>
      <c r="AU12" s="42">
        <v>4.0000000000000001E-3</v>
      </c>
      <c r="AV12" s="46">
        <v>2</v>
      </c>
      <c r="AW12" s="46">
        <v>9</v>
      </c>
      <c r="AX12" s="10">
        <v>5</v>
      </c>
      <c r="AY12" s="10">
        <v>1</v>
      </c>
      <c r="AZ12" s="10">
        <v>14</v>
      </c>
      <c r="BA12" s="33">
        <v>3</v>
      </c>
      <c r="BB12" s="44">
        <v>-9.9000000000000005E-2</v>
      </c>
      <c r="BC12" s="53">
        <v>2</v>
      </c>
      <c r="BD12" s="46">
        <v>4</v>
      </c>
      <c r="BE12" s="95">
        <v>10</v>
      </c>
      <c r="BF12" s="46">
        <v>1</v>
      </c>
      <c r="BG12" s="46">
        <v>1</v>
      </c>
      <c r="BH12" s="42">
        <v>8.9999999999999993E-3</v>
      </c>
      <c r="BI12" s="46">
        <v>2</v>
      </c>
      <c r="BJ12" s="46">
        <v>8</v>
      </c>
      <c r="BK12" s="10">
        <v>5</v>
      </c>
      <c r="BL12" s="10">
        <v>1</v>
      </c>
      <c r="BM12" s="10">
        <v>13</v>
      </c>
      <c r="BN12" s="33">
        <v>3</v>
      </c>
      <c r="BO12" s="44">
        <v>-7.4999999999999997E-2</v>
      </c>
      <c r="BP12" s="53">
        <v>2</v>
      </c>
      <c r="BQ12" s="46">
        <v>2</v>
      </c>
      <c r="BR12" s="95">
        <v>9</v>
      </c>
      <c r="BS12" s="46">
        <v>4</v>
      </c>
      <c r="BT12" s="46">
        <v>9</v>
      </c>
      <c r="BU12" s="42">
        <v>0</v>
      </c>
      <c r="BV12" s="46">
        <v>2</v>
      </c>
      <c r="BW12" s="46">
        <v>8</v>
      </c>
      <c r="BX12" s="10">
        <v>8</v>
      </c>
      <c r="BY12" s="10">
        <v>4</v>
      </c>
      <c r="BZ12" s="10">
        <v>19</v>
      </c>
      <c r="CA12" s="33">
        <v>4</v>
      </c>
      <c r="CB12" s="44">
        <v>-0.06</v>
      </c>
      <c r="CC12" s="53">
        <v>3</v>
      </c>
      <c r="CD12" s="46">
        <v>7</v>
      </c>
      <c r="CE12" s="95">
        <v>10</v>
      </c>
      <c r="CF12" s="46">
        <v>1</v>
      </c>
      <c r="CG12" s="46">
        <v>1</v>
      </c>
      <c r="CH12" s="42">
        <v>0</v>
      </c>
      <c r="CI12" s="46">
        <v>1</v>
      </c>
      <c r="CJ12" s="46">
        <v>5</v>
      </c>
      <c r="CK12" s="10">
        <v>5</v>
      </c>
      <c r="CL12" s="10">
        <v>3</v>
      </c>
      <c r="CM12" s="10">
        <v>13</v>
      </c>
      <c r="CN12" s="33">
        <v>8</v>
      </c>
      <c r="CO12" s="146" t="s">
        <v>132</v>
      </c>
      <c r="CP12" s="53"/>
      <c r="CQ12" s="46"/>
      <c r="CR12" s="95"/>
      <c r="CS12" s="46"/>
      <c r="CT12" s="46"/>
      <c r="CU12" s="42"/>
      <c r="CV12" s="46"/>
      <c r="CW12" s="46"/>
      <c r="CX12" s="10"/>
      <c r="CY12" s="10"/>
      <c r="CZ12" s="10"/>
      <c r="DA12" s="33"/>
      <c r="DB12" s="44">
        <v>-5.8999999999999997E-2</v>
      </c>
      <c r="DC12" s="53">
        <v>3</v>
      </c>
      <c r="DD12" s="46">
        <v>10</v>
      </c>
      <c r="DE12" s="95">
        <v>10</v>
      </c>
      <c r="DF12" s="46">
        <v>1</v>
      </c>
      <c r="DG12" s="46">
        <v>1</v>
      </c>
      <c r="DH12" s="42">
        <v>0</v>
      </c>
      <c r="DI12" s="46">
        <v>3</v>
      </c>
      <c r="DJ12" s="46">
        <v>10</v>
      </c>
      <c r="DK12" s="10">
        <v>7</v>
      </c>
      <c r="DL12" s="10">
        <v>3</v>
      </c>
      <c r="DM12" s="10">
        <v>21</v>
      </c>
      <c r="DN12" s="33">
        <v>9</v>
      </c>
      <c r="DO12" s="44">
        <v>-6.5000000000000002E-2</v>
      </c>
      <c r="DP12" s="53">
        <v>5</v>
      </c>
      <c r="DQ12" s="46">
        <v>10</v>
      </c>
      <c r="DR12" s="95">
        <v>9</v>
      </c>
      <c r="DS12" s="46">
        <v>5</v>
      </c>
      <c r="DT12" s="46">
        <v>15</v>
      </c>
      <c r="DU12" s="105">
        <v>0.01</v>
      </c>
      <c r="DV12" s="46">
        <v>3</v>
      </c>
      <c r="DW12" s="46">
        <v>11</v>
      </c>
      <c r="DX12" s="10">
        <v>13</v>
      </c>
      <c r="DY12" s="10">
        <v>5</v>
      </c>
      <c r="DZ12" s="10">
        <v>36</v>
      </c>
      <c r="EA12" s="33">
        <v>15</v>
      </c>
      <c r="EB12" s="309">
        <f t="shared" si="7"/>
        <v>-0.105</v>
      </c>
      <c r="EC12" s="274">
        <f>RANK(EB12,EB9:EB14,0)</f>
        <v>5</v>
      </c>
      <c r="ED12" s="260">
        <f>RANK(EB12,(EB5:EB7,EB9:EB14,EB16:EB21,EB23:EB29),0)</f>
        <v>11</v>
      </c>
      <c r="EE12" s="310">
        <f t="shared" si="8"/>
        <v>9.75</v>
      </c>
      <c r="EF12" s="261">
        <f>RANK(EE12,EE9:EE14,0)</f>
        <v>4</v>
      </c>
      <c r="EG12" s="261">
        <f>RANK(EE12,(EE5:EE7,EE9:EE14,EE16:EE21,EE23:EE29),0)</f>
        <v>8</v>
      </c>
      <c r="EH12" s="275">
        <f t="shared" si="9"/>
        <v>3.0000000000000001E-3</v>
      </c>
      <c r="EI12" s="262">
        <f>RANK(EH12,EH9:EH14,0)</f>
        <v>3</v>
      </c>
      <c r="EJ12" s="279">
        <f>RANK(EH12,(EH5:EH7,EH9:EH14,EH16:EH21,EH23:EH29),0)</f>
        <v>13</v>
      </c>
      <c r="EK12" s="257">
        <f t="shared" si="10"/>
        <v>12</v>
      </c>
      <c r="EL12" s="257">
        <f>RANK(EK12,EK9:EK14,1)</f>
        <v>5</v>
      </c>
      <c r="EM12" s="257">
        <f t="shared" si="11"/>
        <v>32</v>
      </c>
      <c r="EN12" s="258">
        <f>RANK(EM12,(EM5,EM6,EM7,EM9,EM10,EM11,EM18,EM19,EM12,EM20,EM13,EM23,EM24,EM16,EM25,EM17,EM26,EM27,EM21,EM28,EM29,EM14),1)</f>
        <v>10</v>
      </c>
      <c r="EO12" s="9">
        <f t="shared" si="12"/>
        <v>-4.2000000000000003E-2</v>
      </c>
      <c r="EP12" s="10">
        <f>RANK(EO12,EO9:EO14,0)</f>
        <v>5</v>
      </c>
      <c r="EQ12" s="5">
        <f t="shared" si="13"/>
        <v>2.9</v>
      </c>
      <c r="ER12" s="10">
        <f>RANK(EQ12,EQ9:EQ14,0)</f>
        <v>4</v>
      </c>
      <c r="ES12" s="24">
        <f t="shared" si="14"/>
        <v>1E-3</v>
      </c>
      <c r="ET12" s="10">
        <f>RANK(ES12,ES9:ES14,0)</f>
        <v>3</v>
      </c>
      <c r="EU12" s="11">
        <f t="shared" si="15"/>
        <v>12</v>
      </c>
      <c r="EV12" s="12">
        <f>RANK(EU12,EU9:EU14,1)</f>
        <v>5</v>
      </c>
      <c r="EW12" s="143" t="s">
        <v>95</v>
      </c>
    </row>
    <row r="13" spans="1:153" ht="15" customHeight="1" x14ac:dyDescent="0.25">
      <c r="A13" s="125" t="s">
        <v>96</v>
      </c>
      <c r="B13" s="112">
        <v>-0.33500000000000002</v>
      </c>
      <c r="C13" s="48">
        <v>4</v>
      </c>
      <c r="D13" s="49">
        <v>11</v>
      </c>
      <c r="E13" s="96">
        <v>10</v>
      </c>
      <c r="F13" s="49">
        <v>1</v>
      </c>
      <c r="G13" s="49">
        <v>1</v>
      </c>
      <c r="H13" s="40">
        <v>3.0000000000000001E-3</v>
      </c>
      <c r="I13" s="49">
        <v>1</v>
      </c>
      <c r="J13" s="49">
        <v>7</v>
      </c>
      <c r="K13" s="15">
        <v>6</v>
      </c>
      <c r="L13" s="15">
        <v>2</v>
      </c>
      <c r="M13" s="15">
        <v>19</v>
      </c>
      <c r="N13" s="34">
        <v>9</v>
      </c>
      <c r="O13" s="47">
        <v>-6.2E-2</v>
      </c>
      <c r="P13" s="48">
        <v>3</v>
      </c>
      <c r="Q13" s="49">
        <v>14</v>
      </c>
      <c r="R13" s="96">
        <v>10</v>
      </c>
      <c r="S13" s="49">
        <v>1</v>
      </c>
      <c r="T13" s="49">
        <v>1</v>
      </c>
      <c r="U13" s="40">
        <v>0</v>
      </c>
      <c r="V13" s="49">
        <v>1</v>
      </c>
      <c r="W13" s="49">
        <v>7</v>
      </c>
      <c r="X13" s="15">
        <v>5</v>
      </c>
      <c r="Y13" s="15">
        <v>3</v>
      </c>
      <c r="Z13" s="15">
        <v>22</v>
      </c>
      <c r="AA13" s="34">
        <v>13</v>
      </c>
      <c r="AB13" s="47">
        <v>-6.0999999999999999E-2</v>
      </c>
      <c r="AC13" s="48">
        <v>3</v>
      </c>
      <c r="AD13" s="49">
        <v>5</v>
      </c>
      <c r="AE13" s="96">
        <v>10</v>
      </c>
      <c r="AF13" s="49">
        <v>1</v>
      </c>
      <c r="AG13" s="49">
        <v>1</v>
      </c>
      <c r="AH13" s="40">
        <v>0</v>
      </c>
      <c r="AI13" s="49">
        <v>1</v>
      </c>
      <c r="AJ13" s="49">
        <v>7</v>
      </c>
      <c r="AK13" s="15">
        <v>5</v>
      </c>
      <c r="AL13" s="15">
        <v>3</v>
      </c>
      <c r="AM13" s="15">
        <v>13</v>
      </c>
      <c r="AN13" s="34">
        <v>6</v>
      </c>
      <c r="AO13" s="47">
        <v>-7.0999999999999994E-2</v>
      </c>
      <c r="AP13" s="48">
        <v>3</v>
      </c>
      <c r="AQ13" s="49">
        <v>8</v>
      </c>
      <c r="AR13" s="96">
        <v>10</v>
      </c>
      <c r="AS13" s="49">
        <v>1</v>
      </c>
      <c r="AT13" s="49">
        <v>1</v>
      </c>
      <c r="AU13" s="40">
        <v>4.0000000000000001E-3</v>
      </c>
      <c r="AV13" s="49">
        <v>2</v>
      </c>
      <c r="AW13" s="49">
        <v>9</v>
      </c>
      <c r="AX13" s="15">
        <v>6</v>
      </c>
      <c r="AY13" s="15">
        <v>2</v>
      </c>
      <c r="AZ13" s="15">
        <v>18</v>
      </c>
      <c r="BA13" s="34">
        <v>8</v>
      </c>
      <c r="BB13" s="47">
        <v>-0.127</v>
      </c>
      <c r="BC13" s="48">
        <v>4</v>
      </c>
      <c r="BD13" s="49">
        <v>7</v>
      </c>
      <c r="BE13" s="96">
        <v>10</v>
      </c>
      <c r="BF13" s="49">
        <v>1</v>
      </c>
      <c r="BG13" s="49">
        <v>1</v>
      </c>
      <c r="BH13" s="40">
        <v>3.6999999999999998E-2</v>
      </c>
      <c r="BI13" s="49">
        <v>1</v>
      </c>
      <c r="BJ13" s="49">
        <v>6</v>
      </c>
      <c r="BK13" s="15">
        <v>6</v>
      </c>
      <c r="BL13" s="15">
        <v>3</v>
      </c>
      <c r="BM13" s="15">
        <v>14</v>
      </c>
      <c r="BN13" s="34">
        <v>4</v>
      </c>
      <c r="BO13" s="47">
        <v>-0.11700000000000001</v>
      </c>
      <c r="BP13" s="48">
        <v>5</v>
      </c>
      <c r="BQ13" s="49">
        <v>20</v>
      </c>
      <c r="BR13" s="96">
        <v>7</v>
      </c>
      <c r="BS13" s="49">
        <v>5</v>
      </c>
      <c r="BT13" s="49">
        <v>17</v>
      </c>
      <c r="BU13" s="40">
        <v>0</v>
      </c>
      <c r="BV13" s="49">
        <v>2</v>
      </c>
      <c r="BW13" s="49">
        <v>8</v>
      </c>
      <c r="BX13" s="15">
        <v>12</v>
      </c>
      <c r="BY13" s="15">
        <v>5</v>
      </c>
      <c r="BZ13" s="15">
        <v>45</v>
      </c>
      <c r="CA13" s="34">
        <v>19</v>
      </c>
      <c r="CB13" s="47">
        <v>-5.8999999999999997E-2</v>
      </c>
      <c r="CC13" s="48">
        <v>1</v>
      </c>
      <c r="CD13" s="49">
        <v>4</v>
      </c>
      <c r="CE13" s="96">
        <v>10</v>
      </c>
      <c r="CF13" s="49">
        <v>1</v>
      </c>
      <c r="CG13" s="49">
        <v>1</v>
      </c>
      <c r="CH13" s="40">
        <v>0</v>
      </c>
      <c r="CI13" s="49">
        <v>1</v>
      </c>
      <c r="CJ13" s="49">
        <v>5</v>
      </c>
      <c r="CK13" s="15">
        <v>3</v>
      </c>
      <c r="CL13" s="15">
        <v>1</v>
      </c>
      <c r="CM13" s="15">
        <v>10</v>
      </c>
      <c r="CN13" s="34">
        <v>4</v>
      </c>
      <c r="CO13" s="47">
        <v>-3.3000000000000002E-2</v>
      </c>
      <c r="CP13" s="48">
        <v>2</v>
      </c>
      <c r="CQ13" s="49">
        <v>3</v>
      </c>
      <c r="CR13" s="96">
        <v>10</v>
      </c>
      <c r="CS13" s="49">
        <v>1</v>
      </c>
      <c r="CT13" s="49">
        <v>1</v>
      </c>
      <c r="CU13" s="40">
        <v>0.214</v>
      </c>
      <c r="CV13" s="49">
        <v>3</v>
      </c>
      <c r="CW13" s="49">
        <v>5</v>
      </c>
      <c r="CX13" s="15">
        <v>6</v>
      </c>
      <c r="CY13" s="15">
        <v>1</v>
      </c>
      <c r="CZ13" s="15">
        <v>9</v>
      </c>
      <c r="DA13" s="34">
        <v>1</v>
      </c>
      <c r="DB13" s="47">
        <v>-5.8000000000000003E-2</v>
      </c>
      <c r="DC13" s="48">
        <v>2</v>
      </c>
      <c r="DD13" s="49">
        <v>9</v>
      </c>
      <c r="DE13" s="96">
        <v>10</v>
      </c>
      <c r="DF13" s="49">
        <v>1</v>
      </c>
      <c r="DG13" s="49">
        <v>1</v>
      </c>
      <c r="DH13" s="40">
        <v>6.7000000000000004E-2</v>
      </c>
      <c r="DI13" s="49">
        <v>2</v>
      </c>
      <c r="DJ13" s="49">
        <v>8</v>
      </c>
      <c r="DK13" s="15">
        <v>5</v>
      </c>
      <c r="DL13" s="15">
        <v>2</v>
      </c>
      <c r="DM13" s="15">
        <v>18</v>
      </c>
      <c r="DN13" s="34">
        <v>7</v>
      </c>
      <c r="DO13" s="47">
        <v>-6.3E-2</v>
      </c>
      <c r="DP13" s="48">
        <v>2</v>
      </c>
      <c r="DQ13" s="49">
        <v>6</v>
      </c>
      <c r="DR13" s="96">
        <v>7</v>
      </c>
      <c r="DS13" s="49">
        <v>6</v>
      </c>
      <c r="DT13" s="49">
        <v>20</v>
      </c>
      <c r="DU13" s="103">
        <v>-0.02</v>
      </c>
      <c r="DV13" s="49">
        <v>6</v>
      </c>
      <c r="DW13" s="49">
        <v>18</v>
      </c>
      <c r="DX13" s="15">
        <v>14</v>
      </c>
      <c r="DY13" s="15">
        <v>6</v>
      </c>
      <c r="DZ13" s="15">
        <v>44</v>
      </c>
      <c r="EA13" s="34">
        <v>17</v>
      </c>
      <c r="EB13" s="311">
        <f t="shared" si="7"/>
        <v>-9.9000000000000005E-2</v>
      </c>
      <c r="EC13" s="263">
        <f>RANK(EB13,EB9:EB14,0)</f>
        <v>4</v>
      </c>
      <c r="ED13" s="264">
        <f>RANK(EB13,(EB5:EB7,EB9:EB14,EB16:EB21,EB23:EB29),0)</f>
        <v>6</v>
      </c>
      <c r="EE13" s="312">
        <f t="shared" si="8"/>
        <v>9.4</v>
      </c>
      <c r="EF13" s="265">
        <f>RANK(EE13,EE9:EE14,0)</f>
        <v>5</v>
      </c>
      <c r="EG13" s="265">
        <f>RANK(EE13,(EE5:EE7,EE9:EE14,EE16:EE21,EE23:EE29),0)</f>
        <v>14</v>
      </c>
      <c r="EH13" s="249">
        <f t="shared" si="9"/>
        <v>3.1E-2</v>
      </c>
      <c r="EI13" s="266">
        <f>RANK(EH13,EH9:EH14,0)</f>
        <v>2</v>
      </c>
      <c r="EJ13" s="283">
        <f>RANK(EH13,(EH5:EH7,EH9:EH14,EH16:EH21,EH23:EH29),0)</f>
        <v>9</v>
      </c>
      <c r="EK13" s="267">
        <f t="shared" si="10"/>
        <v>11</v>
      </c>
      <c r="EL13" s="267">
        <f>RANK(EK13,EK9:EK14,1)</f>
        <v>4</v>
      </c>
      <c r="EM13" s="267">
        <f t="shared" si="11"/>
        <v>29</v>
      </c>
      <c r="EN13" s="268">
        <f>RANK(EM13,(EM5,EM6,EM7,EM9,EM10,EM11,EM18,EM19,EM12,EM20,EM13,EM23,EM24,EM16,EM25,EM17,EM26,EM27,EM21,EM28,EM29,EM14),1)</f>
        <v>8</v>
      </c>
      <c r="EO13" s="14">
        <f t="shared" si="12"/>
        <v>-0.04</v>
      </c>
      <c r="EP13" s="15">
        <f>RANK(EO13,EO9:EO14,0)</f>
        <v>4</v>
      </c>
      <c r="EQ13" s="7">
        <f t="shared" si="13"/>
        <v>2.8</v>
      </c>
      <c r="ER13" s="15">
        <f>RANK(EQ13,EQ9:EQ14,0)</f>
        <v>5</v>
      </c>
      <c r="ES13" s="25">
        <f t="shared" si="14"/>
        <v>8.9999999999999993E-3</v>
      </c>
      <c r="ET13" s="15">
        <f>RANK(ES13,ES9:ES14,0)</f>
        <v>2</v>
      </c>
      <c r="EU13" s="16">
        <f t="shared" si="15"/>
        <v>11</v>
      </c>
      <c r="EV13" s="17">
        <f>RANK(EU13,EU9:EU14,1)</f>
        <v>4</v>
      </c>
      <c r="EW13" s="142" t="s">
        <v>96</v>
      </c>
    </row>
    <row r="14" spans="1:153" ht="15" customHeight="1" thickBot="1" x14ac:dyDescent="0.3">
      <c r="A14" s="126" t="s">
        <v>97</v>
      </c>
      <c r="B14" s="80">
        <v>-0.34699999999999998</v>
      </c>
      <c r="C14" s="55">
        <v>5</v>
      </c>
      <c r="D14" s="56">
        <v>12</v>
      </c>
      <c r="E14" s="95">
        <v>10</v>
      </c>
      <c r="F14" s="46">
        <v>1</v>
      </c>
      <c r="G14" s="57">
        <v>1</v>
      </c>
      <c r="H14" s="42">
        <v>-8.0000000000000002E-3</v>
      </c>
      <c r="I14" s="59">
        <v>6</v>
      </c>
      <c r="J14" s="46">
        <v>16</v>
      </c>
      <c r="K14" s="10">
        <v>12</v>
      </c>
      <c r="L14" s="10">
        <v>6</v>
      </c>
      <c r="M14" s="10">
        <v>29</v>
      </c>
      <c r="N14" s="33">
        <v>15</v>
      </c>
      <c r="O14" s="54">
        <v>-6.6000000000000003E-2</v>
      </c>
      <c r="P14" s="55">
        <v>4</v>
      </c>
      <c r="Q14" s="56">
        <v>19</v>
      </c>
      <c r="R14" s="95">
        <v>8</v>
      </c>
      <c r="S14" s="46">
        <v>6</v>
      </c>
      <c r="T14" s="57">
        <v>22</v>
      </c>
      <c r="U14" s="42">
        <v>-0.308</v>
      </c>
      <c r="V14" s="59">
        <v>6</v>
      </c>
      <c r="W14" s="46">
        <v>22</v>
      </c>
      <c r="X14" s="4">
        <v>16</v>
      </c>
      <c r="Y14" s="4">
        <v>6</v>
      </c>
      <c r="Z14" s="4">
        <v>63</v>
      </c>
      <c r="AA14" s="32">
        <v>22</v>
      </c>
      <c r="AB14" s="54">
        <v>-6.7000000000000004E-2</v>
      </c>
      <c r="AC14" s="55">
        <v>5</v>
      </c>
      <c r="AD14" s="56">
        <v>12</v>
      </c>
      <c r="AE14" s="95">
        <v>8</v>
      </c>
      <c r="AF14" s="46">
        <v>5</v>
      </c>
      <c r="AG14" s="57">
        <v>15</v>
      </c>
      <c r="AH14" s="42">
        <v>-0.17</v>
      </c>
      <c r="AI14" s="59">
        <v>5</v>
      </c>
      <c r="AJ14" s="46">
        <v>15</v>
      </c>
      <c r="AK14" s="4">
        <v>15</v>
      </c>
      <c r="AL14" s="4">
        <v>5</v>
      </c>
      <c r="AM14" s="4">
        <v>42</v>
      </c>
      <c r="AN14" s="32">
        <v>15</v>
      </c>
      <c r="AO14" s="54">
        <v>-7.5999999999999998E-2</v>
      </c>
      <c r="AP14" s="55">
        <v>5</v>
      </c>
      <c r="AQ14" s="56">
        <v>17</v>
      </c>
      <c r="AR14" s="95">
        <v>10</v>
      </c>
      <c r="AS14" s="46">
        <v>1</v>
      </c>
      <c r="AT14" s="57">
        <v>1</v>
      </c>
      <c r="AU14" s="42">
        <v>0.13400000000000001</v>
      </c>
      <c r="AV14" s="59">
        <v>1</v>
      </c>
      <c r="AW14" s="46">
        <v>3</v>
      </c>
      <c r="AX14" s="4">
        <v>7</v>
      </c>
      <c r="AY14" s="4">
        <v>4</v>
      </c>
      <c r="AZ14" s="4">
        <v>21</v>
      </c>
      <c r="BA14" s="32">
        <v>12</v>
      </c>
      <c r="BB14" s="54">
        <v>-0.13100000000000001</v>
      </c>
      <c r="BC14" s="55">
        <v>5</v>
      </c>
      <c r="BD14" s="56">
        <v>8</v>
      </c>
      <c r="BE14" s="95">
        <v>9</v>
      </c>
      <c r="BF14" s="46">
        <v>6</v>
      </c>
      <c r="BG14" s="57">
        <v>17</v>
      </c>
      <c r="BH14" s="42">
        <v>-6.0999999999999999E-2</v>
      </c>
      <c r="BI14" s="59">
        <v>6</v>
      </c>
      <c r="BJ14" s="46">
        <v>18</v>
      </c>
      <c r="BK14" s="4">
        <v>17</v>
      </c>
      <c r="BL14" s="4">
        <v>6</v>
      </c>
      <c r="BM14" s="4">
        <v>43</v>
      </c>
      <c r="BN14" s="32">
        <v>17</v>
      </c>
      <c r="BO14" s="54">
        <v>-0.14899999999999999</v>
      </c>
      <c r="BP14" s="55">
        <v>6</v>
      </c>
      <c r="BQ14" s="56">
        <v>22</v>
      </c>
      <c r="BR14" s="95">
        <v>4</v>
      </c>
      <c r="BS14" s="46">
        <v>6</v>
      </c>
      <c r="BT14" s="57">
        <v>22</v>
      </c>
      <c r="BU14" s="42">
        <v>-2.0099999999999998</v>
      </c>
      <c r="BV14" s="59">
        <v>6</v>
      </c>
      <c r="BW14" s="46">
        <v>22</v>
      </c>
      <c r="BX14" s="4">
        <v>18</v>
      </c>
      <c r="BY14" s="4">
        <v>6</v>
      </c>
      <c r="BZ14" s="4">
        <v>66</v>
      </c>
      <c r="CA14" s="32">
        <v>22</v>
      </c>
      <c r="CB14" s="54">
        <v>-5.8999999999999997E-2</v>
      </c>
      <c r="CC14" s="55">
        <v>1</v>
      </c>
      <c r="CD14" s="56">
        <v>4</v>
      </c>
      <c r="CE14" s="95">
        <v>10</v>
      </c>
      <c r="CF14" s="46">
        <v>1</v>
      </c>
      <c r="CG14" s="57">
        <v>1</v>
      </c>
      <c r="CH14" s="42">
        <v>0</v>
      </c>
      <c r="CI14" s="59">
        <v>1</v>
      </c>
      <c r="CJ14" s="46">
        <v>5</v>
      </c>
      <c r="CK14" s="4">
        <v>3</v>
      </c>
      <c r="CL14" s="4">
        <v>1</v>
      </c>
      <c r="CM14" s="4">
        <v>10</v>
      </c>
      <c r="CN14" s="32">
        <v>4</v>
      </c>
      <c r="CO14" s="54">
        <v>-4.5999999999999999E-2</v>
      </c>
      <c r="CP14" s="55">
        <v>3</v>
      </c>
      <c r="CQ14" s="56">
        <v>6</v>
      </c>
      <c r="CR14" s="95">
        <v>10</v>
      </c>
      <c r="CS14" s="46">
        <v>1</v>
      </c>
      <c r="CT14" s="57">
        <v>1</v>
      </c>
      <c r="CU14" s="42">
        <v>0.223</v>
      </c>
      <c r="CV14" s="59">
        <v>2</v>
      </c>
      <c r="CW14" s="46">
        <v>4</v>
      </c>
      <c r="CX14" s="4">
        <v>6</v>
      </c>
      <c r="CY14" s="4">
        <v>1</v>
      </c>
      <c r="CZ14" s="4">
        <v>11</v>
      </c>
      <c r="DA14" s="32">
        <v>4</v>
      </c>
      <c r="DB14" s="54">
        <v>-7.0000000000000007E-2</v>
      </c>
      <c r="DC14" s="55">
        <v>6</v>
      </c>
      <c r="DD14" s="56">
        <v>22</v>
      </c>
      <c r="DE14" s="95">
        <v>10</v>
      </c>
      <c r="DF14" s="46">
        <v>1</v>
      </c>
      <c r="DG14" s="57">
        <v>1</v>
      </c>
      <c r="DH14" s="42">
        <v>-0.52</v>
      </c>
      <c r="DI14" s="59">
        <v>6</v>
      </c>
      <c r="DJ14" s="46">
        <v>22</v>
      </c>
      <c r="DK14" s="4">
        <v>13</v>
      </c>
      <c r="DL14" s="4">
        <v>6</v>
      </c>
      <c r="DM14" s="4">
        <v>45</v>
      </c>
      <c r="DN14" s="32">
        <v>18</v>
      </c>
      <c r="DO14" s="54">
        <v>-6.4000000000000001E-2</v>
      </c>
      <c r="DP14" s="55">
        <v>3</v>
      </c>
      <c r="DQ14" s="56">
        <v>8</v>
      </c>
      <c r="DR14" s="95">
        <v>10</v>
      </c>
      <c r="DS14" s="46">
        <v>1</v>
      </c>
      <c r="DT14" s="57">
        <v>1</v>
      </c>
      <c r="DU14" s="105">
        <v>0.04</v>
      </c>
      <c r="DV14" s="59">
        <v>2</v>
      </c>
      <c r="DW14" s="46">
        <v>8</v>
      </c>
      <c r="DX14" s="4">
        <v>6</v>
      </c>
      <c r="DY14" s="4">
        <v>2</v>
      </c>
      <c r="DZ14" s="4">
        <v>17</v>
      </c>
      <c r="EA14" s="32">
        <v>6</v>
      </c>
      <c r="EB14" s="307">
        <f t="shared" si="7"/>
        <v>-0.108</v>
      </c>
      <c r="EC14" s="284">
        <f>RANK(EB14,EB9:EB14,0)</f>
        <v>6</v>
      </c>
      <c r="ED14" s="295">
        <f>RANK(EB14,(EB5:EB7,EB9:EB14,EB16:EB21,EB23:EB29),0)</f>
        <v>14</v>
      </c>
      <c r="EE14" s="308">
        <f t="shared" si="8"/>
        <v>8.9</v>
      </c>
      <c r="EF14" s="261">
        <f>RANK(EE14,EE9:EE14,0)</f>
        <v>6</v>
      </c>
      <c r="EG14" s="276">
        <f>RANK(EE14,(EE5:EE7,EE9:EE14,EE16:EE21,EE23:EE29),0)</f>
        <v>20</v>
      </c>
      <c r="EH14" s="272">
        <f t="shared" si="9"/>
        <v>-0.26800000000000002</v>
      </c>
      <c r="EI14" s="277">
        <f>RANK(EH14,EH9:EH14,0)</f>
        <v>6</v>
      </c>
      <c r="EJ14" s="279">
        <f>RANK(EH14,(EH5:EH7,EH9:EH14,EH16:EH21,EH23:EH29),0)</f>
        <v>22</v>
      </c>
      <c r="EK14" s="251">
        <f t="shared" si="10"/>
        <v>18</v>
      </c>
      <c r="EL14" s="251">
        <f>RANK(EK14,EK9:EK14,1)</f>
        <v>6</v>
      </c>
      <c r="EM14" s="251">
        <f t="shared" si="11"/>
        <v>56</v>
      </c>
      <c r="EN14" s="252">
        <f>RANK(EM14,(EM5,EM6,EM7,EM9,EM10,EM11,EM18,EM19,EM12,EM20,EM13,EM23,EM24,EM16,EM25,EM17,EM26,EM27,EM21,EM28,EM29,EM14),1)</f>
        <v>21</v>
      </c>
      <c r="EO14" s="9">
        <f t="shared" si="12"/>
        <v>-4.2999999999999997E-2</v>
      </c>
      <c r="EP14" s="10">
        <f>RANK(EO14,EO9:EO14,0)</f>
        <v>6</v>
      </c>
      <c r="EQ14" s="5">
        <f t="shared" si="13"/>
        <v>2.7</v>
      </c>
      <c r="ER14" s="10">
        <f>RANK(EQ14,EQ9:EQ14,0)</f>
        <v>6</v>
      </c>
      <c r="ES14" s="24">
        <f t="shared" si="14"/>
        <v>-0.08</v>
      </c>
      <c r="ET14" s="10">
        <f>RANK(ES14,ES9:ES14,0)</f>
        <v>6</v>
      </c>
      <c r="EU14" s="11">
        <f t="shared" si="15"/>
        <v>18</v>
      </c>
      <c r="EV14" s="12">
        <f>RANK(EU14,EU9:EU14,1)</f>
        <v>6</v>
      </c>
      <c r="EW14" s="143" t="s">
        <v>97</v>
      </c>
    </row>
    <row r="15" spans="1:153" ht="15" customHeight="1" thickBot="1" x14ac:dyDescent="0.3">
      <c r="A15" s="229" t="s">
        <v>55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4"/>
      <c r="O15" s="222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4"/>
      <c r="AB15" s="222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4"/>
      <c r="AO15" s="222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4"/>
      <c r="BB15" s="222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4"/>
      <c r="BO15" s="222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4"/>
      <c r="CB15" s="222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4"/>
      <c r="CO15" s="222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4"/>
      <c r="DB15" s="222"/>
      <c r="DC15" s="223"/>
      <c r="DD15" s="223"/>
      <c r="DE15" s="223"/>
      <c r="DF15" s="223"/>
      <c r="DG15" s="223"/>
      <c r="DH15" s="223"/>
      <c r="DI15" s="223"/>
      <c r="DJ15" s="223"/>
      <c r="DK15" s="223"/>
      <c r="DL15" s="223"/>
      <c r="DM15" s="223"/>
      <c r="DN15" s="224"/>
      <c r="DO15" s="222"/>
      <c r="DP15" s="223"/>
      <c r="DQ15" s="223"/>
      <c r="DR15" s="223"/>
      <c r="DS15" s="223"/>
      <c r="DT15" s="223"/>
      <c r="DU15" s="223"/>
      <c r="DV15" s="223"/>
      <c r="DW15" s="223"/>
      <c r="DX15" s="223"/>
      <c r="DY15" s="223"/>
      <c r="DZ15" s="223"/>
      <c r="EA15" s="224"/>
      <c r="EB15" s="314"/>
      <c r="EC15" s="303"/>
      <c r="ED15" s="303"/>
      <c r="EE15" s="303"/>
      <c r="EF15" s="303"/>
      <c r="EG15" s="303"/>
      <c r="EH15" s="304"/>
      <c r="EI15" s="303"/>
      <c r="EJ15" s="303"/>
      <c r="EK15" s="330"/>
      <c r="EL15" s="303"/>
      <c r="EM15" s="303"/>
      <c r="EN15" s="305"/>
      <c r="EO15" s="242"/>
      <c r="EP15" s="238"/>
      <c r="EQ15" s="244"/>
      <c r="ER15" s="238"/>
      <c r="ES15" s="243"/>
      <c r="ET15" s="238"/>
      <c r="EU15" s="245"/>
      <c r="EV15" s="306"/>
      <c r="EW15" s="229" t="s">
        <v>55</v>
      </c>
    </row>
    <row r="16" spans="1:153" ht="15" customHeight="1" x14ac:dyDescent="0.25">
      <c r="A16" s="123" t="s">
        <v>58</v>
      </c>
      <c r="B16" s="111">
        <v>-0.26800000000000002</v>
      </c>
      <c r="C16" s="53">
        <v>1</v>
      </c>
      <c r="D16" s="46">
        <v>4</v>
      </c>
      <c r="E16" s="95">
        <v>10</v>
      </c>
      <c r="F16" s="59">
        <v>1</v>
      </c>
      <c r="G16" s="57">
        <v>1</v>
      </c>
      <c r="H16" s="42">
        <v>8.9999999999999993E-3</v>
      </c>
      <c r="I16" s="59">
        <v>3</v>
      </c>
      <c r="J16" s="57">
        <v>6</v>
      </c>
      <c r="K16" s="10">
        <v>5</v>
      </c>
      <c r="L16" s="10">
        <v>1</v>
      </c>
      <c r="M16" s="10">
        <v>11</v>
      </c>
      <c r="N16" s="33">
        <v>2</v>
      </c>
      <c r="O16" s="44">
        <v>-6.2E-2</v>
      </c>
      <c r="P16" s="53">
        <v>5</v>
      </c>
      <c r="Q16" s="46">
        <v>14</v>
      </c>
      <c r="R16" s="95">
        <v>10</v>
      </c>
      <c r="S16" s="59">
        <v>1</v>
      </c>
      <c r="T16" s="57">
        <v>1</v>
      </c>
      <c r="U16" s="42">
        <v>-5.8999999999999997E-2</v>
      </c>
      <c r="V16" s="59">
        <v>6</v>
      </c>
      <c r="W16" s="57">
        <v>20</v>
      </c>
      <c r="X16" s="10">
        <v>12</v>
      </c>
      <c r="Y16" s="10">
        <v>6</v>
      </c>
      <c r="Z16" s="10">
        <v>35</v>
      </c>
      <c r="AA16" s="33">
        <v>20</v>
      </c>
      <c r="AB16" s="146" t="s">
        <v>132</v>
      </c>
      <c r="AC16" s="53"/>
      <c r="AD16" s="46"/>
      <c r="AE16" s="95"/>
      <c r="AF16" s="59"/>
      <c r="AG16" s="57"/>
      <c r="AH16" s="42"/>
      <c r="AI16" s="59"/>
      <c r="AJ16" s="57"/>
      <c r="AK16" s="10"/>
      <c r="AL16" s="10"/>
      <c r="AM16" s="10"/>
      <c r="AN16" s="33"/>
      <c r="AO16" s="44">
        <v>-7.2999999999999995E-2</v>
      </c>
      <c r="AP16" s="53">
        <v>3</v>
      </c>
      <c r="AQ16" s="46">
        <v>12</v>
      </c>
      <c r="AR16" s="95">
        <v>10</v>
      </c>
      <c r="AS16" s="59">
        <v>1</v>
      </c>
      <c r="AT16" s="57">
        <v>1</v>
      </c>
      <c r="AU16" s="42">
        <v>3.0000000000000001E-3</v>
      </c>
      <c r="AV16" s="59">
        <v>4</v>
      </c>
      <c r="AW16" s="57">
        <v>11</v>
      </c>
      <c r="AX16" s="10">
        <v>8</v>
      </c>
      <c r="AY16" s="10">
        <v>4</v>
      </c>
      <c r="AZ16" s="10">
        <v>24</v>
      </c>
      <c r="BA16" s="33">
        <v>14</v>
      </c>
      <c r="BB16" s="44">
        <v>-0.14099999999999999</v>
      </c>
      <c r="BC16" s="53">
        <v>1</v>
      </c>
      <c r="BD16" s="46">
        <v>11</v>
      </c>
      <c r="BE16" s="95">
        <v>10</v>
      </c>
      <c r="BF16" s="59">
        <v>1</v>
      </c>
      <c r="BG16" s="57">
        <v>1</v>
      </c>
      <c r="BH16" s="42">
        <v>3.0000000000000001E-3</v>
      </c>
      <c r="BI16" s="59">
        <v>3</v>
      </c>
      <c r="BJ16" s="57">
        <v>9</v>
      </c>
      <c r="BK16" s="10">
        <v>5</v>
      </c>
      <c r="BL16" s="10">
        <v>1</v>
      </c>
      <c r="BM16" s="10">
        <v>21</v>
      </c>
      <c r="BN16" s="33">
        <v>9</v>
      </c>
      <c r="BO16" s="44">
        <v>-9.4E-2</v>
      </c>
      <c r="BP16" s="53">
        <v>2</v>
      </c>
      <c r="BQ16" s="46">
        <v>10</v>
      </c>
      <c r="BR16" s="95">
        <v>9</v>
      </c>
      <c r="BS16" s="59">
        <v>1</v>
      </c>
      <c r="BT16" s="57">
        <v>9</v>
      </c>
      <c r="BU16" s="42">
        <v>9.5000000000000001E-2</v>
      </c>
      <c r="BV16" s="59">
        <v>2</v>
      </c>
      <c r="BW16" s="57">
        <v>5</v>
      </c>
      <c r="BX16" s="10">
        <v>5</v>
      </c>
      <c r="BY16" s="10">
        <v>1</v>
      </c>
      <c r="BZ16" s="10">
        <v>24</v>
      </c>
      <c r="CA16" s="33">
        <v>7</v>
      </c>
      <c r="CB16" s="44">
        <v>-5.6000000000000001E-2</v>
      </c>
      <c r="CC16" s="53">
        <v>1</v>
      </c>
      <c r="CD16" s="46">
        <v>1</v>
      </c>
      <c r="CE16" s="95">
        <v>10</v>
      </c>
      <c r="CF16" s="59">
        <v>1</v>
      </c>
      <c r="CG16" s="57">
        <v>1</v>
      </c>
      <c r="CH16" s="42">
        <v>0</v>
      </c>
      <c r="CI16" s="59">
        <v>1</v>
      </c>
      <c r="CJ16" s="57">
        <v>5</v>
      </c>
      <c r="CK16" s="10">
        <v>3</v>
      </c>
      <c r="CL16" s="10">
        <v>1</v>
      </c>
      <c r="CM16" s="10">
        <v>7</v>
      </c>
      <c r="CN16" s="33">
        <v>2</v>
      </c>
      <c r="CO16" s="146" t="s">
        <v>132</v>
      </c>
      <c r="CP16" s="53"/>
      <c r="CQ16" s="46"/>
      <c r="CR16" s="95"/>
      <c r="CS16" s="59"/>
      <c r="CT16" s="57"/>
      <c r="CU16" s="42"/>
      <c r="CV16" s="59"/>
      <c r="CW16" s="57"/>
      <c r="CX16" s="10"/>
      <c r="CY16" s="10"/>
      <c r="CZ16" s="10"/>
      <c r="DA16" s="33"/>
      <c r="DB16" s="44">
        <v>-5.3999999999999999E-2</v>
      </c>
      <c r="DC16" s="53">
        <v>2</v>
      </c>
      <c r="DD16" s="46">
        <v>5</v>
      </c>
      <c r="DE16" s="95">
        <v>10</v>
      </c>
      <c r="DF16" s="59">
        <v>1</v>
      </c>
      <c r="DG16" s="57">
        <v>1</v>
      </c>
      <c r="DH16" s="42">
        <v>8.6999999999999994E-2</v>
      </c>
      <c r="DI16" s="59">
        <v>2</v>
      </c>
      <c r="DJ16" s="57">
        <v>6</v>
      </c>
      <c r="DK16" s="10">
        <v>5</v>
      </c>
      <c r="DL16" s="10">
        <v>2</v>
      </c>
      <c r="DM16" s="10">
        <v>12</v>
      </c>
      <c r="DN16" s="33">
        <v>5</v>
      </c>
      <c r="DO16" s="44">
        <v>-7.2999999999999995E-2</v>
      </c>
      <c r="DP16" s="53">
        <v>5</v>
      </c>
      <c r="DQ16" s="46">
        <v>17</v>
      </c>
      <c r="DR16" s="95">
        <v>10</v>
      </c>
      <c r="DS16" s="59">
        <v>1</v>
      </c>
      <c r="DT16" s="57">
        <v>1</v>
      </c>
      <c r="DU16" s="104">
        <v>0.02</v>
      </c>
      <c r="DV16" s="59">
        <v>2</v>
      </c>
      <c r="DW16" s="57">
        <v>9</v>
      </c>
      <c r="DX16" s="10">
        <v>8</v>
      </c>
      <c r="DY16" s="10">
        <v>3</v>
      </c>
      <c r="DZ16" s="10">
        <v>27</v>
      </c>
      <c r="EA16" s="33">
        <v>10</v>
      </c>
      <c r="EB16" s="309">
        <f t="shared" ref="EB16:EB21" si="16">AVERAGE(B16,O16,AB16,AO16,BB16,BO16,CB16,CO16,DB16,DO16)</f>
        <v>-0.10299999999999999</v>
      </c>
      <c r="EC16" s="274">
        <f>RANK(EB16,EB16:EB21,0)</f>
        <v>2</v>
      </c>
      <c r="ED16" s="260">
        <f>RANK(EB16,(EB5:EB7,EB9:EB14,EB16:EB21,EB23:EB29),0)</f>
        <v>10</v>
      </c>
      <c r="EE16" s="310">
        <f t="shared" ref="EE16:EE21" si="17">AVERAGE(E16,R16,AE16,AR16,BE16,BR16,CE16,CR16,DE16,DR16)</f>
        <v>9.8800000000000008</v>
      </c>
      <c r="EF16" s="278">
        <f>RANK(EE16,EE16:EE21,0)</f>
        <v>2</v>
      </c>
      <c r="EG16" s="276">
        <f>RANK(EE16,(EE5:EE7,EE9:EE14,EE16:EE21,EE23:EE29),0)</f>
        <v>6</v>
      </c>
      <c r="EH16" s="275">
        <f t="shared" ref="EH16:EH21" si="18">AVERAGE(H16,U16,AH16,AU16,BH16,BU16,CH16,CU16,DH16,DU16)</f>
        <v>0.02</v>
      </c>
      <c r="EI16" s="277">
        <f>RANK(EH16,EH16:EH21,0)</f>
        <v>3</v>
      </c>
      <c r="EJ16" s="279">
        <f>RANK(EH16,(EH5:EH7,EH9:EH14,EH16:EH21,EH23:EH29),0)</f>
        <v>11</v>
      </c>
      <c r="EK16" s="257">
        <f t="shared" ref="EK16:EK21" si="19">SUM(EC16,EF16,EI16)</f>
        <v>7</v>
      </c>
      <c r="EL16" s="257">
        <f>RANK(EK16,EK16:EK21,1)</f>
        <v>1</v>
      </c>
      <c r="EM16" s="257">
        <f t="shared" ref="EM16:EM21" si="20">SUM(ED16,EG16,EJ16)</f>
        <v>27</v>
      </c>
      <c r="EN16" s="258">
        <f>RANK(EM16,(EM5,EM6,EM7,EM9,EM10,EM11,EM18,EM19,EM12,EM20,EM13,EM23,EM24,EM16,EM25,EM17,EM26,EM27,EM21,EM28,EM29,EM14),1)</f>
        <v>7</v>
      </c>
      <c r="EO16" s="9">
        <f t="shared" ref="EO16:EO21" si="21">EB16*4/10</f>
        <v>-4.1000000000000002E-2</v>
      </c>
      <c r="EP16" s="10">
        <f>RANK(EO16,EO16:EO21,0)</f>
        <v>1</v>
      </c>
      <c r="EQ16" s="5">
        <f t="shared" ref="EQ16:EQ21" si="22">EE16*3/10</f>
        <v>3</v>
      </c>
      <c r="ER16" s="10">
        <f>RANK(EQ16,EQ16:EQ21,0)</f>
        <v>1</v>
      </c>
      <c r="ES16" s="24">
        <f t="shared" ref="ES16:ES21" si="23">EH16*3/10</f>
        <v>6.0000000000000001E-3</v>
      </c>
      <c r="ET16" s="10">
        <f>RANK(ES16,ES16:ES21,0)</f>
        <v>3</v>
      </c>
      <c r="EU16" s="10">
        <f t="shared" ref="EU16:EU21" si="24">SUM(EP16,ER16,ET16)</f>
        <v>5</v>
      </c>
      <c r="EV16" s="12">
        <f>RANK(EU16,EU16:EU21,1)</f>
        <v>1</v>
      </c>
      <c r="EW16" s="140" t="s">
        <v>58</v>
      </c>
    </row>
    <row r="17" spans="1:153" ht="15" customHeight="1" x14ac:dyDescent="0.25">
      <c r="A17" s="124" t="s">
        <v>59</v>
      </c>
      <c r="B17" s="112">
        <v>-0.30399999999999999</v>
      </c>
      <c r="C17" s="48">
        <v>2</v>
      </c>
      <c r="D17" s="49">
        <v>6</v>
      </c>
      <c r="E17" s="96">
        <v>10</v>
      </c>
      <c r="F17" s="60">
        <v>1</v>
      </c>
      <c r="G17" s="61">
        <v>1</v>
      </c>
      <c r="H17" s="40">
        <v>0</v>
      </c>
      <c r="I17" s="60">
        <v>4</v>
      </c>
      <c r="J17" s="61">
        <v>9</v>
      </c>
      <c r="K17" s="15">
        <v>7</v>
      </c>
      <c r="L17" s="15">
        <v>3</v>
      </c>
      <c r="M17" s="15">
        <v>16</v>
      </c>
      <c r="N17" s="34">
        <v>8</v>
      </c>
      <c r="O17" s="47">
        <v>-5.8999999999999997E-2</v>
      </c>
      <c r="P17" s="48">
        <v>3</v>
      </c>
      <c r="Q17" s="49">
        <v>5</v>
      </c>
      <c r="R17" s="96">
        <v>10</v>
      </c>
      <c r="S17" s="60">
        <v>1</v>
      </c>
      <c r="T17" s="61">
        <v>1</v>
      </c>
      <c r="U17" s="40">
        <v>-1.6E-2</v>
      </c>
      <c r="V17" s="60">
        <v>5</v>
      </c>
      <c r="W17" s="61">
        <v>19</v>
      </c>
      <c r="X17" s="15">
        <v>9</v>
      </c>
      <c r="Y17" s="15">
        <v>4</v>
      </c>
      <c r="Z17" s="15">
        <v>25</v>
      </c>
      <c r="AA17" s="34">
        <v>16</v>
      </c>
      <c r="AB17" s="147" t="s">
        <v>132</v>
      </c>
      <c r="AC17" s="48"/>
      <c r="AD17" s="49"/>
      <c r="AE17" s="96"/>
      <c r="AF17" s="60"/>
      <c r="AG17" s="61"/>
      <c r="AH17" s="40"/>
      <c r="AI17" s="60"/>
      <c r="AJ17" s="61"/>
      <c r="AK17" s="15"/>
      <c r="AL17" s="15"/>
      <c r="AM17" s="15"/>
      <c r="AN17" s="34"/>
      <c r="AO17" s="47">
        <v>-7.4999999999999997E-2</v>
      </c>
      <c r="AP17" s="48">
        <v>5</v>
      </c>
      <c r="AQ17" s="49">
        <v>14</v>
      </c>
      <c r="AR17" s="96">
        <v>10</v>
      </c>
      <c r="AS17" s="60">
        <v>1</v>
      </c>
      <c r="AT17" s="61">
        <v>1</v>
      </c>
      <c r="AU17" s="40">
        <v>0</v>
      </c>
      <c r="AV17" s="60">
        <v>5</v>
      </c>
      <c r="AW17" s="61">
        <v>13</v>
      </c>
      <c r="AX17" s="15">
        <v>11</v>
      </c>
      <c r="AY17" s="15">
        <v>5</v>
      </c>
      <c r="AZ17" s="15">
        <v>28</v>
      </c>
      <c r="BA17" s="34">
        <v>16</v>
      </c>
      <c r="BB17" s="47">
        <v>-0.311</v>
      </c>
      <c r="BC17" s="48">
        <v>6</v>
      </c>
      <c r="BD17" s="49">
        <v>22</v>
      </c>
      <c r="BE17" s="96">
        <v>9</v>
      </c>
      <c r="BF17" s="60">
        <v>5</v>
      </c>
      <c r="BG17" s="61">
        <v>17</v>
      </c>
      <c r="BH17" s="40">
        <v>-8.6999999999999994E-2</v>
      </c>
      <c r="BI17" s="60">
        <v>5</v>
      </c>
      <c r="BJ17" s="61">
        <v>19</v>
      </c>
      <c r="BK17" s="15">
        <v>16</v>
      </c>
      <c r="BL17" s="15">
        <v>5</v>
      </c>
      <c r="BM17" s="15">
        <v>58</v>
      </c>
      <c r="BN17" s="34">
        <v>22</v>
      </c>
      <c r="BO17" s="47">
        <v>-0.13400000000000001</v>
      </c>
      <c r="BP17" s="48">
        <v>6</v>
      </c>
      <c r="BQ17" s="49">
        <v>21</v>
      </c>
      <c r="BR17" s="96">
        <v>5</v>
      </c>
      <c r="BS17" s="60">
        <v>6</v>
      </c>
      <c r="BT17" s="61">
        <v>21</v>
      </c>
      <c r="BU17" s="40">
        <v>0</v>
      </c>
      <c r="BV17" s="60">
        <v>3</v>
      </c>
      <c r="BW17" s="61">
        <v>8</v>
      </c>
      <c r="BX17" s="15">
        <v>15</v>
      </c>
      <c r="BY17" s="15">
        <v>6</v>
      </c>
      <c r="BZ17" s="15">
        <v>50</v>
      </c>
      <c r="CA17" s="34">
        <v>20</v>
      </c>
      <c r="CB17" s="47">
        <v>-0.06</v>
      </c>
      <c r="CC17" s="48">
        <v>3</v>
      </c>
      <c r="CD17" s="49">
        <v>7</v>
      </c>
      <c r="CE17" s="96">
        <v>10</v>
      </c>
      <c r="CF17" s="60">
        <v>1</v>
      </c>
      <c r="CG17" s="61">
        <v>1</v>
      </c>
      <c r="CH17" s="40">
        <v>0</v>
      </c>
      <c r="CI17" s="60">
        <v>1</v>
      </c>
      <c r="CJ17" s="61">
        <v>5</v>
      </c>
      <c r="CK17" s="15">
        <v>5</v>
      </c>
      <c r="CL17" s="15">
        <v>2</v>
      </c>
      <c r="CM17" s="15">
        <v>13</v>
      </c>
      <c r="CN17" s="34">
        <v>8</v>
      </c>
      <c r="CO17" s="147" t="s">
        <v>132</v>
      </c>
      <c r="CP17" s="48"/>
      <c r="CQ17" s="49"/>
      <c r="CR17" s="96"/>
      <c r="CS17" s="60"/>
      <c r="CT17" s="61"/>
      <c r="CU17" s="40"/>
      <c r="CV17" s="60"/>
      <c r="CW17" s="61"/>
      <c r="CX17" s="15"/>
      <c r="CY17" s="15"/>
      <c r="CZ17" s="15"/>
      <c r="DA17" s="34"/>
      <c r="DB17" s="47">
        <v>-5.2999999999999999E-2</v>
      </c>
      <c r="DC17" s="48">
        <v>1</v>
      </c>
      <c r="DD17" s="49">
        <v>3</v>
      </c>
      <c r="DE17" s="96">
        <v>10</v>
      </c>
      <c r="DF17" s="60">
        <v>1</v>
      </c>
      <c r="DG17" s="61">
        <v>1</v>
      </c>
      <c r="DH17" s="40">
        <v>0.21</v>
      </c>
      <c r="DI17" s="60">
        <v>1</v>
      </c>
      <c r="DJ17" s="61">
        <v>4</v>
      </c>
      <c r="DK17" s="15">
        <v>3</v>
      </c>
      <c r="DL17" s="15">
        <v>1</v>
      </c>
      <c r="DM17" s="15">
        <v>8</v>
      </c>
      <c r="DN17" s="34">
        <v>3</v>
      </c>
      <c r="DO17" s="47">
        <v>-5.6000000000000001E-2</v>
      </c>
      <c r="DP17" s="48">
        <v>1</v>
      </c>
      <c r="DQ17" s="49">
        <v>3</v>
      </c>
      <c r="DR17" s="96">
        <v>10</v>
      </c>
      <c r="DS17" s="60">
        <v>1</v>
      </c>
      <c r="DT17" s="61">
        <v>1</v>
      </c>
      <c r="DU17" s="103">
        <v>0.53</v>
      </c>
      <c r="DV17" s="60">
        <v>1</v>
      </c>
      <c r="DW17" s="61">
        <v>1</v>
      </c>
      <c r="DX17" s="15">
        <v>3</v>
      </c>
      <c r="DY17" s="15">
        <v>1</v>
      </c>
      <c r="DZ17" s="15">
        <v>5</v>
      </c>
      <c r="EA17" s="34">
        <v>2</v>
      </c>
      <c r="EB17" s="311">
        <f t="shared" si="16"/>
        <v>-0.13200000000000001</v>
      </c>
      <c r="EC17" s="263">
        <f>RANK(EB17,EB16:EB21,0)</f>
        <v>6</v>
      </c>
      <c r="ED17" s="264">
        <f>RANK(EB17,(EB5:EB7,EB9:EB14,EB16:EB21,EB23:EB29),0)</f>
        <v>22</v>
      </c>
      <c r="EE17" s="312">
        <f t="shared" si="17"/>
        <v>9.25</v>
      </c>
      <c r="EF17" s="280">
        <f>RANK(EE17,EE16:EE21,0)</f>
        <v>4</v>
      </c>
      <c r="EG17" s="281">
        <f>RANK(EE17,(EE5:EE7,EE9:EE14,EE16:EE21,EE23:EE29),0)</f>
        <v>16</v>
      </c>
      <c r="EH17" s="249">
        <f t="shared" si="18"/>
        <v>0.08</v>
      </c>
      <c r="EI17" s="282">
        <f>RANK(EH17,EH16:EH21,0)</f>
        <v>1</v>
      </c>
      <c r="EJ17" s="283">
        <f>RANK(EH17,(EH5:EH7,EH9:EH14,EH16:EH21,EH23:EH29),0)</f>
        <v>6</v>
      </c>
      <c r="EK17" s="267">
        <f t="shared" si="19"/>
        <v>11</v>
      </c>
      <c r="EL17" s="267">
        <f>RANK(EK17,EK16:EK21,1)</f>
        <v>4</v>
      </c>
      <c r="EM17" s="267">
        <f t="shared" si="20"/>
        <v>44</v>
      </c>
      <c r="EN17" s="268">
        <f>RANK(EM17,(EM5,EM6,EM7,EM9,EM10,EM11,EM18,EM19,EM12,EM20,EM13,EM23,EM24,EM16,EM25,EM17,EM26,EM27,EM21,EM28,EM29,EM14),1)</f>
        <v>18</v>
      </c>
      <c r="EO17" s="14">
        <f t="shared" si="21"/>
        <v>-5.2999999999999999E-2</v>
      </c>
      <c r="EP17" s="15">
        <f>RANK(EO17,EO16:EO21,0)</f>
        <v>6</v>
      </c>
      <c r="EQ17" s="7">
        <f t="shared" si="22"/>
        <v>2.8</v>
      </c>
      <c r="ER17" s="15">
        <f>RANK(EQ17,EQ16:EQ21,0)</f>
        <v>4</v>
      </c>
      <c r="ES17" s="25">
        <f t="shared" si="23"/>
        <v>2.4E-2</v>
      </c>
      <c r="ET17" s="15">
        <f>RANK(ES17,ES16:ES21,0)</f>
        <v>1</v>
      </c>
      <c r="EU17" s="15">
        <f t="shared" si="24"/>
        <v>11</v>
      </c>
      <c r="EV17" s="17">
        <f>RANK(EU17,EU16:EU21,1)</f>
        <v>5</v>
      </c>
      <c r="EW17" s="141" t="s">
        <v>59</v>
      </c>
    </row>
    <row r="18" spans="1:153" ht="15" customHeight="1" x14ac:dyDescent="0.25">
      <c r="A18" s="125" t="s">
        <v>52</v>
      </c>
      <c r="B18" s="113">
        <v>-0.40899999999999997</v>
      </c>
      <c r="C18" s="51">
        <v>6</v>
      </c>
      <c r="D18" s="52">
        <v>22</v>
      </c>
      <c r="E18" s="94">
        <v>8</v>
      </c>
      <c r="F18" s="52">
        <v>6</v>
      </c>
      <c r="G18" s="52">
        <v>21</v>
      </c>
      <c r="H18" s="39">
        <v>-0.105</v>
      </c>
      <c r="I18" s="52">
        <v>6</v>
      </c>
      <c r="J18" s="52">
        <v>21</v>
      </c>
      <c r="K18" s="4">
        <v>18</v>
      </c>
      <c r="L18" s="4">
        <v>6</v>
      </c>
      <c r="M18" s="4">
        <v>64</v>
      </c>
      <c r="N18" s="32">
        <v>22</v>
      </c>
      <c r="O18" s="50">
        <v>-5.1999999999999998E-2</v>
      </c>
      <c r="P18" s="51">
        <v>1</v>
      </c>
      <c r="Q18" s="52">
        <v>3</v>
      </c>
      <c r="R18" s="94">
        <v>10</v>
      </c>
      <c r="S18" s="52">
        <v>1</v>
      </c>
      <c r="T18" s="52">
        <v>1</v>
      </c>
      <c r="U18" s="39">
        <v>0</v>
      </c>
      <c r="V18" s="52">
        <v>3</v>
      </c>
      <c r="W18" s="52">
        <v>7</v>
      </c>
      <c r="X18" s="4">
        <v>5</v>
      </c>
      <c r="Y18" s="4">
        <v>2</v>
      </c>
      <c r="Z18" s="4">
        <v>11</v>
      </c>
      <c r="AA18" s="32">
        <v>6</v>
      </c>
      <c r="AB18" s="50">
        <v>-6.3E-2</v>
      </c>
      <c r="AC18" s="51">
        <v>2</v>
      </c>
      <c r="AD18" s="52">
        <v>9</v>
      </c>
      <c r="AE18" s="94">
        <v>10</v>
      </c>
      <c r="AF18" s="52">
        <v>1</v>
      </c>
      <c r="AG18" s="52">
        <v>1</v>
      </c>
      <c r="AH18" s="39">
        <v>0.20599999999999999</v>
      </c>
      <c r="AI18" s="52">
        <v>1</v>
      </c>
      <c r="AJ18" s="52">
        <v>1</v>
      </c>
      <c r="AK18" s="4">
        <v>4</v>
      </c>
      <c r="AL18" s="4">
        <v>1</v>
      </c>
      <c r="AM18" s="4">
        <v>11</v>
      </c>
      <c r="AN18" s="32">
        <v>3</v>
      </c>
      <c r="AO18" s="50">
        <v>-7.3999999999999996E-2</v>
      </c>
      <c r="AP18" s="51">
        <v>4</v>
      </c>
      <c r="AQ18" s="52">
        <v>13</v>
      </c>
      <c r="AR18" s="94">
        <v>10</v>
      </c>
      <c r="AS18" s="52">
        <v>1</v>
      </c>
      <c r="AT18" s="52">
        <v>1</v>
      </c>
      <c r="AU18" s="39">
        <v>0.182</v>
      </c>
      <c r="AV18" s="52">
        <v>2</v>
      </c>
      <c r="AW18" s="52">
        <v>2</v>
      </c>
      <c r="AX18" s="4">
        <v>7</v>
      </c>
      <c r="AY18" s="4">
        <v>3</v>
      </c>
      <c r="AZ18" s="4">
        <v>16</v>
      </c>
      <c r="BA18" s="32">
        <v>6</v>
      </c>
      <c r="BB18" s="50">
        <v>-0.20799999999999999</v>
      </c>
      <c r="BC18" s="51">
        <v>5</v>
      </c>
      <c r="BD18" s="52">
        <v>19</v>
      </c>
      <c r="BE18" s="94">
        <v>9</v>
      </c>
      <c r="BF18" s="52">
        <v>5</v>
      </c>
      <c r="BG18" s="52">
        <v>17</v>
      </c>
      <c r="BH18" s="39">
        <v>-0.107</v>
      </c>
      <c r="BI18" s="52">
        <v>6</v>
      </c>
      <c r="BJ18" s="52">
        <v>21</v>
      </c>
      <c r="BK18" s="4">
        <v>16</v>
      </c>
      <c r="BL18" s="4">
        <v>5</v>
      </c>
      <c r="BM18" s="4">
        <v>57</v>
      </c>
      <c r="BN18" s="32">
        <v>21</v>
      </c>
      <c r="BO18" s="50">
        <v>-8.3000000000000004E-2</v>
      </c>
      <c r="BP18" s="51">
        <v>1</v>
      </c>
      <c r="BQ18" s="52">
        <v>4</v>
      </c>
      <c r="BR18" s="94">
        <v>8</v>
      </c>
      <c r="BS18" s="52">
        <v>4</v>
      </c>
      <c r="BT18" s="52">
        <v>15</v>
      </c>
      <c r="BU18" s="39">
        <v>-0.35399999999999998</v>
      </c>
      <c r="BV18" s="52">
        <v>6</v>
      </c>
      <c r="BW18" s="52">
        <v>21</v>
      </c>
      <c r="BX18" s="4">
        <v>11</v>
      </c>
      <c r="BY18" s="4">
        <v>5</v>
      </c>
      <c r="BZ18" s="4">
        <v>40</v>
      </c>
      <c r="CA18" s="32">
        <v>16</v>
      </c>
      <c r="CB18" s="50">
        <v>-0.06</v>
      </c>
      <c r="CC18" s="51">
        <v>3</v>
      </c>
      <c r="CD18" s="52">
        <v>7</v>
      </c>
      <c r="CE18" s="94">
        <v>10</v>
      </c>
      <c r="CF18" s="52">
        <v>1</v>
      </c>
      <c r="CG18" s="52">
        <v>1</v>
      </c>
      <c r="CH18" s="39">
        <v>-8.3000000000000004E-2</v>
      </c>
      <c r="CI18" s="52">
        <v>5</v>
      </c>
      <c r="CJ18" s="52">
        <v>20</v>
      </c>
      <c r="CK18" s="4">
        <v>9</v>
      </c>
      <c r="CL18" s="4">
        <v>5</v>
      </c>
      <c r="CM18" s="4">
        <v>28</v>
      </c>
      <c r="CN18" s="32">
        <v>21</v>
      </c>
      <c r="CO18" s="50">
        <v>-5.8999999999999997E-2</v>
      </c>
      <c r="CP18" s="51">
        <v>2</v>
      </c>
      <c r="CQ18" s="52">
        <v>9</v>
      </c>
      <c r="CR18" s="94">
        <v>10</v>
      </c>
      <c r="CS18" s="52">
        <v>1</v>
      </c>
      <c r="CT18" s="52">
        <v>1</v>
      </c>
      <c r="CU18" s="39">
        <v>6.3E-2</v>
      </c>
      <c r="CV18" s="52">
        <v>1</v>
      </c>
      <c r="CW18" s="52">
        <v>7</v>
      </c>
      <c r="CX18" s="4">
        <v>4</v>
      </c>
      <c r="CY18" s="4">
        <v>1</v>
      </c>
      <c r="CZ18" s="4">
        <v>17</v>
      </c>
      <c r="DA18" s="32">
        <v>8</v>
      </c>
      <c r="DB18" s="50">
        <v>-6.3E-2</v>
      </c>
      <c r="DC18" s="51">
        <v>5</v>
      </c>
      <c r="DD18" s="52">
        <v>20</v>
      </c>
      <c r="DE18" s="94">
        <v>5</v>
      </c>
      <c r="DF18" s="52">
        <v>6</v>
      </c>
      <c r="DG18" s="52">
        <v>22</v>
      </c>
      <c r="DH18" s="39">
        <v>-0.14000000000000001</v>
      </c>
      <c r="DI18" s="52">
        <v>5</v>
      </c>
      <c r="DJ18" s="52">
        <v>20</v>
      </c>
      <c r="DK18" s="4">
        <v>16</v>
      </c>
      <c r="DL18" s="4">
        <v>5</v>
      </c>
      <c r="DM18" s="4">
        <v>62</v>
      </c>
      <c r="DN18" s="32">
        <v>21</v>
      </c>
      <c r="DO18" s="50">
        <v>-6.5000000000000002E-2</v>
      </c>
      <c r="DP18" s="51">
        <v>2</v>
      </c>
      <c r="DQ18" s="52">
        <v>10</v>
      </c>
      <c r="DR18" s="94">
        <v>9</v>
      </c>
      <c r="DS18" s="52">
        <v>5</v>
      </c>
      <c r="DT18" s="52">
        <v>15</v>
      </c>
      <c r="DU18" s="102">
        <v>-0.1</v>
      </c>
      <c r="DV18" s="52">
        <v>5</v>
      </c>
      <c r="DW18" s="52">
        <v>21</v>
      </c>
      <c r="DX18" s="4">
        <v>12</v>
      </c>
      <c r="DY18" s="4">
        <v>5</v>
      </c>
      <c r="DZ18" s="4">
        <v>46</v>
      </c>
      <c r="EA18" s="32">
        <v>18</v>
      </c>
      <c r="EB18" s="307">
        <f t="shared" si="16"/>
        <v>-0.114</v>
      </c>
      <c r="EC18" s="269">
        <f>RANK(EB18,EB16:EB21,0)</f>
        <v>5</v>
      </c>
      <c r="ED18" s="270">
        <f>RANK(EB18,(EB5:EB7,EB9:EB14,EB16:EB21,EB23:EB29),0)</f>
        <v>19</v>
      </c>
      <c r="EE18" s="308">
        <f t="shared" si="17"/>
        <v>8.9</v>
      </c>
      <c r="EF18" s="271">
        <f>RANK(EE18,EE16:EE21,0)</f>
        <v>6</v>
      </c>
      <c r="EG18" s="271">
        <f>RANK(EE18,(EE5:EE7,EE9:EE14,EE16:EE21,EE23:EE29),0)</f>
        <v>20</v>
      </c>
      <c r="EH18" s="272">
        <f t="shared" si="18"/>
        <v>-4.3999999999999997E-2</v>
      </c>
      <c r="EI18" s="273">
        <f>RANK(EH18,EH16:EH21,0)</f>
        <v>6</v>
      </c>
      <c r="EJ18" s="328">
        <f>RANK(EH18,(EH5:EH7,EH9:EH14,EH16:EH21,EH23:EH29),0)</f>
        <v>20</v>
      </c>
      <c r="EK18" s="251">
        <f t="shared" si="19"/>
        <v>17</v>
      </c>
      <c r="EL18" s="251">
        <f>RANK(EK18,EK16:EK21,1)</f>
        <v>6</v>
      </c>
      <c r="EM18" s="251">
        <f t="shared" si="20"/>
        <v>59</v>
      </c>
      <c r="EN18" s="252">
        <f>RANK(EM18,(EM5,EM6,EM7,EM9,EM10,EM11,EM18,EM19,EM12,EM20,EM13,EM23,EM24,EM16,EM25,EM17,EM26,EM27,EM21,EM28,EM29,EM14),1)</f>
        <v>22</v>
      </c>
      <c r="EO18" s="3">
        <f t="shared" si="21"/>
        <v>-4.5999999999999999E-2</v>
      </c>
      <c r="EP18" s="4">
        <f>RANK(EO18,EO16:EO21,0)</f>
        <v>5</v>
      </c>
      <c r="EQ18" s="13">
        <f t="shared" si="22"/>
        <v>2.7</v>
      </c>
      <c r="ER18" s="4">
        <f>RANK(EQ18,EQ16:EQ21,0)</f>
        <v>5</v>
      </c>
      <c r="ES18" s="23">
        <f t="shared" si="23"/>
        <v>-1.2999999999999999E-2</v>
      </c>
      <c r="ET18" s="4">
        <f>RANK(ES18,ES16:ES21,0)</f>
        <v>6</v>
      </c>
      <c r="EU18" s="8">
        <f t="shared" si="24"/>
        <v>16</v>
      </c>
      <c r="EV18" s="6">
        <f>RANK(EU18,EU16:EU21,1)</f>
        <v>6</v>
      </c>
      <c r="EW18" s="142" t="s">
        <v>52</v>
      </c>
    </row>
    <row r="19" spans="1:153" ht="15" customHeight="1" x14ac:dyDescent="0.25">
      <c r="A19" s="126" t="s">
        <v>53</v>
      </c>
      <c r="B19" s="112">
        <v>-0.314</v>
      </c>
      <c r="C19" s="48">
        <v>3</v>
      </c>
      <c r="D19" s="49">
        <v>8</v>
      </c>
      <c r="E19" s="95">
        <v>10</v>
      </c>
      <c r="F19" s="46">
        <v>1</v>
      </c>
      <c r="G19" s="46">
        <v>1</v>
      </c>
      <c r="H19" s="40">
        <v>0.11</v>
      </c>
      <c r="I19" s="49">
        <v>1</v>
      </c>
      <c r="J19" s="49">
        <v>2</v>
      </c>
      <c r="K19" s="15">
        <v>5</v>
      </c>
      <c r="L19" s="15">
        <v>1</v>
      </c>
      <c r="M19" s="15">
        <v>11</v>
      </c>
      <c r="N19" s="34">
        <v>2</v>
      </c>
      <c r="O19" s="47">
        <v>-5.5E-2</v>
      </c>
      <c r="P19" s="48">
        <v>2</v>
      </c>
      <c r="Q19" s="49">
        <v>4</v>
      </c>
      <c r="R19" s="95">
        <v>10</v>
      </c>
      <c r="S19" s="46">
        <v>1</v>
      </c>
      <c r="T19" s="46">
        <v>1</v>
      </c>
      <c r="U19" s="40">
        <v>0.2</v>
      </c>
      <c r="V19" s="49">
        <v>1</v>
      </c>
      <c r="W19" s="49">
        <v>4</v>
      </c>
      <c r="X19" s="15">
        <v>4</v>
      </c>
      <c r="Y19" s="15">
        <v>1</v>
      </c>
      <c r="Z19" s="15">
        <v>9</v>
      </c>
      <c r="AA19" s="34">
        <v>2</v>
      </c>
      <c r="AB19" s="146" t="s">
        <v>132</v>
      </c>
      <c r="AC19" s="48"/>
      <c r="AD19" s="49"/>
      <c r="AE19" s="95"/>
      <c r="AF19" s="46"/>
      <c r="AG19" s="46"/>
      <c r="AH19" s="40"/>
      <c r="AI19" s="49"/>
      <c r="AJ19" s="49"/>
      <c r="AK19" s="15"/>
      <c r="AL19" s="15"/>
      <c r="AM19" s="15"/>
      <c r="AN19" s="34"/>
      <c r="AO19" s="47">
        <v>-7.0999999999999994E-2</v>
      </c>
      <c r="AP19" s="48">
        <v>2</v>
      </c>
      <c r="AQ19" s="49">
        <v>8</v>
      </c>
      <c r="AR19" s="95">
        <v>10</v>
      </c>
      <c r="AS19" s="46">
        <v>1</v>
      </c>
      <c r="AT19" s="46">
        <v>1</v>
      </c>
      <c r="AU19" s="40">
        <v>0.23699999999999999</v>
      </c>
      <c r="AV19" s="49">
        <v>1</v>
      </c>
      <c r="AW19" s="49">
        <v>1</v>
      </c>
      <c r="AX19" s="15">
        <v>4</v>
      </c>
      <c r="AY19" s="15">
        <v>1</v>
      </c>
      <c r="AZ19" s="15">
        <v>10</v>
      </c>
      <c r="BA19" s="34">
        <v>1</v>
      </c>
      <c r="BB19" s="47">
        <v>-0.16600000000000001</v>
      </c>
      <c r="BC19" s="48">
        <v>3</v>
      </c>
      <c r="BD19" s="49">
        <v>16</v>
      </c>
      <c r="BE19" s="95">
        <v>10</v>
      </c>
      <c r="BF19" s="46">
        <v>1</v>
      </c>
      <c r="BG19" s="46">
        <v>1</v>
      </c>
      <c r="BH19" s="40">
        <v>0.13600000000000001</v>
      </c>
      <c r="BI19" s="49">
        <v>1</v>
      </c>
      <c r="BJ19" s="49">
        <v>3</v>
      </c>
      <c r="BK19" s="15">
        <v>5</v>
      </c>
      <c r="BL19" s="15">
        <v>1</v>
      </c>
      <c r="BM19" s="15">
        <v>20</v>
      </c>
      <c r="BN19" s="34">
        <v>8</v>
      </c>
      <c r="BO19" s="47">
        <v>-9.6000000000000002E-2</v>
      </c>
      <c r="BP19" s="48">
        <v>3</v>
      </c>
      <c r="BQ19" s="49">
        <v>11</v>
      </c>
      <c r="BR19" s="95">
        <v>6</v>
      </c>
      <c r="BS19" s="46">
        <v>5</v>
      </c>
      <c r="BT19" s="46">
        <v>18</v>
      </c>
      <c r="BU19" s="40">
        <v>0.185</v>
      </c>
      <c r="BV19" s="49">
        <v>1</v>
      </c>
      <c r="BW19" s="49">
        <v>3</v>
      </c>
      <c r="BX19" s="15">
        <v>9</v>
      </c>
      <c r="BY19" s="15">
        <v>2</v>
      </c>
      <c r="BZ19" s="15">
        <v>32</v>
      </c>
      <c r="CA19" s="34">
        <v>13</v>
      </c>
      <c r="CB19" s="47">
        <v>-5.8999999999999997E-2</v>
      </c>
      <c r="CC19" s="48">
        <v>2</v>
      </c>
      <c r="CD19" s="49">
        <v>4</v>
      </c>
      <c r="CE19" s="95">
        <v>10</v>
      </c>
      <c r="CF19" s="46">
        <v>1</v>
      </c>
      <c r="CG19" s="46">
        <v>1</v>
      </c>
      <c r="CH19" s="40">
        <v>-0.182</v>
      </c>
      <c r="CI19" s="49">
        <v>6</v>
      </c>
      <c r="CJ19" s="49">
        <v>21</v>
      </c>
      <c r="CK19" s="15">
        <v>9</v>
      </c>
      <c r="CL19" s="15">
        <v>5</v>
      </c>
      <c r="CM19" s="15">
        <v>26</v>
      </c>
      <c r="CN19" s="34">
        <v>19</v>
      </c>
      <c r="CO19" s="146" t="s">
        <v>132</v>
      </c>
      <c r="CP19" s="48"/>
      <c r="CQ19" s="49"/>
      <c r="CR19" s="95"/>
      <c r="CS19" s="46"/>
      <c r="CT19" s="46"/>
      <c r="CU19" s="40"/>
      <c r="CV19" s="49"/>
      <c r="CW19" s="49"/>
      <c r="CX19" s="15"/>
      <c r="CY19" s="15"/>
      <c r="CZ19" s="15"/>
      <c r="DA19" s="34"/>
      <c r="DB19" s="47">
        <v>-6.9000000000000006E-2</v>
      </c>
      <c r="DC19" s="48">
        <v>6</v>
      </c>
      <c r="DD19" s="49">
        <v>21</v>
      </c>
      <c r="DE19" s="95">
        <v>6</v>
      </c>
      <c r="DF19" s="46">
        <v>5</v>
      </c>
      <c r="DG19" s="46">
        <v>21</v>
      </c>
      <c r="DH19" s="40">
        <v>-0.22700000000000001</v>
      </c>
      <c r="DI19" s="49">
        <v>6</v>
      </c>
      <c r="DJ19" s="49">
        <v>21</v>
      </c>
      <c r="DK19" s="15">
        <v>17</v>
      </c>
      <c r="DL19" s="15">
        <v>6</v>
      </c>
      <c r="DM19" s="15">
        <v>63</v>
      </c>
      <c r="DN19" s="34">
        <v>22</v>
      </c>
      <c r="DO19" s="47">
        <v>-7.0000000000000007E-2</v>
      </c>
      <c r="DP19" s="48">
        <v>4</v>
      </c>
      <c r="DQ19" s="49">
        <v>14</v>
      </c>
      <c r="DR19" s="95">
        <v>10</v>
      </c>
      <c r="DS19" s="46">
        <v>1</v>
      </c>
      <c r="DT19" s="46">
        <v>1</v>
      </c>
      <c r="DU19" s="103">
        <v>-0.21</v>
      </c>
      <c r="DV19" s="49">
        <v>6</v>
      </c>
      <c r="DW19" s="49">
        <v>22</v>
      </c>
      <c r="DX19" s="15">
        <v>11</v>
      </c>
      <c r="DY19" s="15">
        <v>4</v>
      </c>
      <c r="DZ19" s="15">
        <v>37</v>
      </c>
      <c r="EA19" s="34">
        <v>16</v>
      </c>
      <c r="EB19" s="311">
        <f t="shared" si="16"/>
        <v>-0.113</v>
      </c>
      <c r="EC19" s="263">
        <f>RANK(EB19,EB16:EB21,0)</f>
        <v>4</v>
      </c>
      <c r="ED19" s="264">
        <f>RANK(EB19,(EB5:EB7,EB9:EB14,EB16:EB21,EB23:EB29),0)</f>
        <v>18</v>
      </c>
      <c r="EE19" s="312">
        <f t="shared" si="17"/>
        <v>9</v>
      </c>
      <c r="EF19" s="265">
        <f>RANK(EE19,EE16:EE21,0)</f>
        <v>5</v>
      </c>
      <c r="EG19" s="265">
        <f>RANK(EE19,(EE5:EE7,EE9:EE14,EE16:EE21,EE23:EE29),0)</f>
        <v>19</v>
      </c>
      <c r="EH19" s="249">
        <f t="shared" si="18"/>
        <v>3.1E-2</v>
      </c>
      <c r="EI19" s="266">
        <f>RANK(EH19,EH16:EH21,0)</f>
        <v>2</v>
      </c>
      <c r="EJ19" s="283">
        <f>RANK(EH19,(EH5:EH7,EH9:EH14,EH16:EH21,EH23:EH29),0)</f>
        <v>9</v>
      </c>
      <c r="EK19" s="267">
        <f t="shared" si="19"/>
        <v>11</v>
      </c>
      <c r="EL19" s="267">
        <f>RANK(EK19,EK16:EK21,1)</f>
        <v>4</v>
      </c>
      <c r="EM19" s="267">
        <f t="shared" si="20"/>
        <v>46</v>
      </c>
      <c r="EN19" s="268">
        <f>RANK(EM19,(EM5,EM6,EM7,EM9,EM10,EM11,EM18,EM19,EM12,EM20,EM13,EM23,EM24,EM16,EM25,EM17,EM26,EM27,EM21,EM28,EM29,EM14),1)</f>
        <v>19</v>
      </c>
      <c r="EO19" s="14">
        <f t="shared" si="21"/>
        <v>-4.4999999999999998E-2</v>
      </c>
      <c r="EP19" s="15">
        <f>RANK(EO19,EO16:EO21,0)</f>
        <v>3</v>
      </c>
      <c r="EQ19" s="7">
        <f t="shared" si="22"/>
        <v>2.7</v>
      </c>
      <c r="ER19" s="15">
        <f>RANK(EQ19,EQ16:EQ21,0)</f>
        <v>5</v>
      </c>
      <c r="ES19" s="25">
        <f t="shared" si="23"/>
        <v>8.9999999999999993E-3</v>
      </c>
      <c r="ET19" s="15">
        <f>RANK(ES19,ES16:ES21,0)</f>
        <v>2</v>
      </c>
      <c r="EU19" s="16">
        <f t="shared" si="24"/>
        <v>10</v>
      </c>
      <c r="EV19" s="17">
        <f>RANK(EU19,EU16:EU21,1)</f>
        <v>4</v>
      </c>
      <c r="EW19" s="143" t="s">
        <v>53</v>
      </c>
    </row>
    <row r="20" spans="1:153" ht="15" customHeight="1" x14ac:dyDescent="0.25">
      <c r="A20" s="125" t="s">
        <v>54</v>
      </c>
      <c r="B20" s="112">
        <v>-0.36399999999999999</v>
      </c>
      <c r="C20" s="48">
        <v>5</v>
      </c>
      <c r="D20" s="49">
        <v>18</v>
      </c>
      <c r="E20" s="96">
        <v>10</v>
      </c>
      <c r="F20" s="49">
        <v>1</v>
      </c>
      <c r="G20" s="49">
        <v>1</v>
      </c>
      <c r="H20" s="40">
        <v>0</v>
      </c>
      <c r="I20" s="49">
        <v>4</v>
      </c>
      <c r="J20" s="49">
        <v>9</v>
      </c>
      <c r="K20" s="15">
        <v>10</v>
      </c>
      <c r="L20" s="15">
        <v>5</v>
      </c>
      <c r="M20" s="15">
        <v>28</v>
      </c>
      <c r="N20" s="34">
        <v>14</v>
      </c>
      <c r="O20" s="47">
        <v>-6.0999999999999999E-2</v>
      </c>
      <c r="P20" s="48">
        <v>4</v>
      </c>
      <c r="Q20" s="49">
        <v>11</v>
      </c>
      <c r="R20" s="96">
        <v>10</v>
      </c>
      <c r="S20" s="49">
        <v>1</v>
      </c>
      <c r="T20" s="49">
        <v>1</v>
      </c>
      <c r="U20" s="40">
        <v>5.8999999999999997E-2</v>
      </c>
      <c r="V20" s="49">
        <v>2</v>
      </c>
      <c r="W20" s="49">
        <v>5</v>
      </c>
      <c r="X20" s="15">
        <v>7</v>
      </c>
      <c r="Y20" s="15">
        <v>3</v>
      </c>
      <c r="Z20" s="15">
        <v>17</v>
      </c>
      <c r="AA20" s="34">
        <v>10</v>
      </c>
      <c r="AB20" s="147" t="s">
        <v>132</v>
      </c>
      <c r="AC20" s="48"/>
      <c r="AD20" s="49"/>
      <c r="AE20" s="96"/>
      <c r="AF20" s="49"/>
      <c r="AG20" s="49"/>
      <c r="AH20" s="40"/>
      <c r="AI20" s="49"/>
      <c r="AJ20" s="49"/>
      <c r="AK20" s="15"/>
      <c r="AL20" s="15"/>
      <c r="AM20" s="15"/>
      <c r="AN20" s="34"/>
      <c r="AO20" s="47">
        <v>-7.4999999999999997E-2</v>
      </c>
      <c r="AP20" s="48">
        <v>5</v>
      </c>
      <c r="AQ20" s="49">
        <v>14</v>
      </c>
      <c r="AR20" s="96">
        <v>10</v>
      </c>
      <c r="AS20" s="49">
        <v>1</v>
      </c>
      <c r="AT20" s="49">
        <v>1</v>
      </c>
      <c r="AU20" s="40">
        <v>0</v>
      </c>
      <c r="AV20" s="49">
        <v>5</v>
      </c>
      <c r="AW20" s="49">
        <v>13</v>
      </c>
      <c r="AX20" s="15">
        <v>11</v>
      </c>
      <c r="AY20" s="15">
        <v>5</v>
      </c>
      <c r="AZ20" s="15">
        <v>28</v>
      </c>
      <c r="BA20" s="34">
        <v>16</v>
      </c>
      <c r="BB20" s="47">
        <v>-0.161</v>
      </c>
      <c r="BC20" s="48">
        <v>2</v>
      </c>
      <c r="BD20" s="49">
        <v>14</v>
      </c>
      <c r="BE20" s="96">
        <v>10</v>
      </c>
      <c r="BF20" s="49">
        <v>1</v>
      </c>
      <c r="BG20" s="49">
        <v>1</v>
      </c>
      <c r="BH20" s="40">
        <v>0</v>
      </c>
      <c r="BI20" s="49">
        <v>4</v>
      </c>
      <c r="BJ20" s="49">
        <v>10</v>
      </c>
      <c r="BK20" s="15">
        <v>7</v>
      </c>
      <c r="BL20" s="15">
        <v>4</v>
      </c>
      <c r="BM20" s="15">
        <v>25</v>
      </c>
      <c r="BN20" s="34">
        <v>13</v>
      </c>
      <c r="BO20" s="47">
        <v>-9.7000000000000003E-2</v>
      </c>
      <c r="BP20" s="48">
        <v>4</v>
      </c>
      <c r="BQ20" s="49">
        <v>12</v>
      </c>
      <c r="BR20" s="96">
        <v>9</v>
      </c>
      <c r="BS20" s="49">
        <v>1</v>
      </c>
      <c r="BT20" s="49">
        <v>9</v>
      </c>
      <c r="BU20" s="40">
        <v>-3.3000000000000002E-2</v>
      </c>
      <c r="BV20" s="49">
        <v>5</v>
      </c>
      <c r="BW20" s="49">
        <v>16</v>
      </c>
      <c r="BX20" s="15">
        <v>10</v>
      </c>
      <c r="BY20" s="15">
        <v>3</v>
      </c>
      <c r="BZ20" s="15">
        <v>37</v>
      </c>
      <c r="CA20" s="34">
        <v>14</v>
      </c>
      <c r="CB20" s="47">
        <v>-0.06</v>
      </c>
      <c r="CC20" s="48">
        <v>3</v>
      </c>
      <c r="CD20" s="49">
        <v>7</v>
      </c>
      <c r="CE20" s="96">
        <v>10</v>
      </c>
      <c r="CF20" s="49">
        <v>1</v>
      </c>
      <c r="CG20" s="49">
        <v>1</v>
      </c>
      <c r="CH20" s="40">
        <v>0</v>
      </c>
      <c r="CI20" s="49">
        <v>1</v>
      </c>
      <c r="CJ20" s="49">
        <v>5</v>
      </c>
      <c r="CK20" s="15">
        <v>5</v>
      </c>
      <c r="CL20" s="15">
        <v>2</v>
      </c>
      <c r="CM20" s="15">
        <v>13</v>
      </c>
      <c r="CN20" s="34">
        <v>8</v>
      </c>
      <c r="CO20" s="47">
        <v>-0.06</v>
      </c>
      <c r="CP20" s="48">
        <v>3</v>
      </c>
      <c r="CQ20" s="49">
        <v>10</v>
      </c>
      <c r="CR20" s="96">
        <v>10</v>
      </c>
      <c r="CS20" s="49">
        <v>1</v>
      </c>
      <c r="CT20" s="49">
        <v>1</v>
      </c>
      <c r="CU20" s="40">
        <v>0</v>
      </c>
      <c r="CV20" s="49">
        <v>2</v>
      </c>
      <c r="CW20" s="49">
        <v>8</v>
      </c>
      <c r="CX20" s="15">
        <v>6</v>
      </c>
      <c r="CY20" s="15">
        <v>3</v>
      </c>
      <c r="CZ20" s="15">
        <v>19</v>
      </c>
      <c r="DA20" s="34">
        <v>9</v>
      </c>
      <c r="DB20" s="47">
        <v>-6.0999999999999999E-2</v>
      </c>
      <c r="DC20" s="48">
        <v>4</v>
      </c>
      <c r="DD20" s="49">
        <v>15</v>
      </c>
      <c r="DE20" s="96">
        <v>10</v>
      </c>
      <c r="DF20" s="49">
        <v>1</v>
      </c>
      <c r="DG20" s="49">
        <v>1</v>
      </c>
      <c r="DH20" s="40">
        <v>0</v>
      </c>
      <c r="DI20" s="49">
        <v>3</v>
      </c>
      <c r="DJ20" s="49">
        <v>10</v>
      </c>
      <c r="DK20" s="15">
        <v>8</v>
      </c>
      <c r="DL20" s="15">
        <v>3</v>
      </c>
      <c r="DM20" s="15">
        <v>26</v>
      </c>
      <c r="DN20" s="34">
        <v>11</v>
      </c>
      <c r="DO20" s="47">
        <v>-6.5000000000000002E-2</v>
      </c>
      <c r="DP20" s="48">
        <v>2</v>
      </c>
      <c r="DQ20" s="49">
        <v>10</v>
      </c>
      <c r="DR20" s="96">
        <v>10</v>
      </c>
      <c r="DS20" s="49">
        <v>1</v>
      </c>
      <c r="DT20" s="49">
        <v>1</v>
      </c>
      <c r="DU20" s="103">
        <v>0</v>
      </c>
      <c r="DV20" s="49">
        <v>3</v>
      </c>
      <c r="DW20" s="49">
        <v>15</v>
      </c>
      <c r="DX20" s="15">
        <v>6</v>
      </c>
      <c r="DY20" s="15">
        <v>2</v>
      </c>
      <c r="DZ20" s="15">
        <v>26</v>
      </c>
      <c r="EA20" s="34">
        <v>9</v>
      </c>
      <c r="EB20" s="311">
        <f t="shared" si="16"/>
        <v>-0.112</v>
      </c>
      <c r="EC20" s="263">
        <f>RANK(EB20,EB16:EB21,0)</f>
        <v>3</v>
      </c>
      <c r="ED20" s="264">
        <f>RANK(EB20,(EB5:EB7,EB9:EB14,EB16:EB21,EB23:EB29),0)</f>
        <v>17</v>
      </c>
      <c r="EE20" s="312">
        <f t="shared" si="17"/>
        <v>9.89</v>
      </c>
      <c r="EF20" s="265">
        <f>RANK(EE20,EE16:EE21,0)</f>
        <v>1</v>
      </c>
      <c r="EG20" s="265">
        <f>RANK(EE20,(EE5:EE7,EE9:EE14,EE16:EE21,EE23:EE29),0)</f>
        <v>5</v>
      </c>
      <c r="EH20" s="249">
        <f t="shared" si="18"/>
        <v>3.0000000000000001E-3</v>
      </c>
      <c r="EI20" s="266">
        <f>RANK(EH20,EH16:EH21,0)</f>
        <v>4</v>
      </c>
      <c r="EJ20" s="283">
        <f>RANK(EH20,(EH5:EH7,EH9:EH14,EH16:EH21,EH23:EH29),0)</f>
        <v>13</v>
      </c>
      <c r="EK20" s="267">
        <f t="shared" si="19"/>
        <v>8</v>
      </c>
      <c r="EL20" s="267">
        <f>RANK(EK20,EK16:EK21,1)</f>
        <v>2</v>
      </c>
      <c r="EM20" s="267">
        <f t="shared" si="20"/>
        <v>35</v>
      </c>
      <c r="EN20" s="268">
        <f>RANK(EM20,(EM5,EM6,EM7,EM9,EM10,EM11,EM18,EM19,EM12,EM20,EM13,EM23,EM24,EM16,EM25,EM17,EM26,EM27,EM21,EM28,EM29,EM14),1)</f>
        <v>13</v>
      </c>
      <c r="EO20" s="14">
        <f t="shared" si="21"/>
        <v>-4.4999999999999998E-2</v>
      </c>
      <c r="EP20" s="15">
        <f>RANK(EO20,EO16:EO21,0)</f>
        <v>3</v>
      </c>
      <c r="EQ20" s="7">
        <f t="shared" si="22"/>
        <v>3</v>
      </c>
      <c r="ER20" s="15">
        <f>RANK(EQ20,EQ16:EQ21,0)</f>
        <v>1</v>
      </c>
      <c r="ES20" s="25">
        <f t="shared" si="23"/>
        <v>1E-3</v>
      </c>
      <c r="ET20" s="15">
        <f>RANK(ES20,ES16:ES21,0)</f>
        <v>4</v>
      </c>
      <c r="EU20" s="16">
        <f t="shared" si="24"/>
        <v>8</v>
      </c>
      <c r="EV20" s="17">
        <f>RANK(EU20,EU16:EU21,1)</f>
        <v>2</v>
      </c>
      <c r="EW20" s="142" t="s">
        <v>54</v>
      </c>
    </row>
    <row r="21" spans="1:153" ht="15" customHeight="1" thickBot="1" x14ac:dyDescent="0.3">
      <c r="A21" s="127" t="s">
        <v>62</v>
      </c>
      <c r="B21" s="80">
        <v>-0.32600000000000001</v>
      </c>
      <c r="C21" s="55">
        <v>4</v>
      </c>
      <c r="D21" s="56">
        <v>9</v>
      </c>
      <c r="E21" s="100">
        <v>10</v>
      </c>
      <c r="F21" s="62">
        <v>1</v>
      </c>
      <c r="G21" s="63">
        <v>1</v>
      </c>
      <c r="H21" s="64">
        <v>1.0999999999999999E-2</v>
      </c>
      <c r="I21" s="62">
        <v>2</v>
      </c>
      <c r="J21" s="63">
        <v>5</v>
      </c>
      <c r="K21" s="19">
        <v>7</v>
      </c>
      <c r="L21" s="19">
        <v>3</v>
      </c>
      <c r="M21" s="19">
        <v>15</v>
      </c>
      <c r="N21" s="35">
        <v>6</v>
      </c>
      <c r="O21" s="54">
        <v>-6.2E-2</v>
      </c>
      <c r="P21" s="55">
        <v>5</v>
      </c>
      <c r="Q21" s="56">
        <v>14</v>
      </c>
      <c r="R21" s="100">
        <v>10</v>
      </c>
      <c r="S21" s="62">
        <v>1</v>
      </c>
      <c r="T21" s="63">
        <v>1</v>
      </c>
      <c r="U21" s="64">
        <v>0</v>
      </c>
      <c r="V21" s="62">
        <v>3</v>
      </c>
      <c r="W21" s="63">
        <v>7</v>
      </c>
      <c r="X21" s="19">
        <v>9</v>
      </c>
      <c r="Y21" s="19">
        <v>4</v>
      </c>
      <c r="Z21" s="19">
        <v>22</v>
      </c>
      <c r="AA21" s="35">
        <v>13</v>
      </c>
      <c r="AB21" s="54">
        <v>-6.0999999999999999E-2</v>
      </c>
      <c r="AC21" s="55">
        <v>1</v>
      </c>
      <c r="AD21" s="56">
        <v>5</v>
      </c>
      <c r="AE21" s="100">
        <v>10</v>
      </c>
      <c r="AF21" s="62">
        <v>1</v>
      </c>
      <c r="AG21" s="63">
        <v>1</v>
      </c>
      <c r="AH21" s="64">
        <v>0.01</v>
      </c>
      <c r="AI21" s="62">
        <v>2</v>
      </c>
      <c r="AJ21" s="63">
        <v>6</v>
      </c>
      <c r="AK21" s="19">
        <v>4</v>
      </c>
      <c r="AL21" s="19">
        <v>1</v>
      </c>
      <c r="AM21" s="19">
        <v>12</v>
      </c>
      <c r="AN21" s="35">
        <v>4</v>
      </c>
      <c r="AO21" s="54">
        <v>-7.0000000000000007E-2</v>
      </c>
      <c r="AP21" s="55">
        <v>1</v>
      </c>
      <c r="AQ21" s="56">
        <v>5</v>
      </c>
      <c r="AR21" s="100">
        <v>10</v>
      </c>
      <c r="AS21" s="62">
        <v>1</v>
      </c>
      <c r="AT21" s="63">
        <v>1</v>
      </c>
      <c r="AU21" s="64">
        <v>1.0999999999999999E-2</v>
      </c>
      <c r="AV21" s="62">
        <v>3</v>
      </c>
      <c r="AW21" s="63">
        <v>8</v>
      </c>
      <c r="AX21" s="19">
        <v>5</v>
      </c>
      <c r="AY21" s="19">
        <v>2</v>
      </c>
      <c r="AZ21" s="19">
        <v>14</v>
      </c>
      <c r="BA21" s="35">
        <v>3</v>
      </c>
      <c r="BB21" s="54">
        <v>-0.16600000000000001</v>
      </c>
      <c r="BC21" s="55">
        <v>3</v>
      </c>
      <c r="BD21" s="56">
        <v>16</v>
      </c>
      <c r="BE21" s="100">
        <v>10</v>
      </c>
      <c r="BF21" s="62">
        <v>1</v>
      </c>
      <c r="BG21" s="63">
        <v>1</v>
      </c>
      <c r="BH21" s="64">
        <v>1.0999999999999999E-2</v>
      </c>
      <c r="BI21" s="62">
        <v>2</v>
      </c>
      <c r="BJ21" s="63">
        <v>7</v>
      </c>
      <c r="BK21" s="19">
        <v>6</v>
      </c>
      <c r="BL21" s="19">
        <v>3</v>
      </c>
      <c r="BM21" s="19">
        <v>24</v>
      </c>
      <c r="BN21" s="35">
        <v>11</v>
      </c>
      <c r="BO21" s="54">
        <v>-0.10299999999999999</v>
      </c>
      <c r="BP21" s="55">
        <v>5</v>
      </c>
      <c r="BQ21" s="56">
        <v>16</v>
      </c>
      <c r="BR21" s="100">
        <v>9</v>
      </c>
      <c r="BS21" s="62">
        <v>1</v>
      </c>
      <c r="BT21" s="63">
        <v>9</v>
      </c>
      <c r="BU21" s="64">
        <v>-2E-3</v>
      </c>
      <c r="BV21" s="62">
        <v>4</v>
      </c>
      <c r="BW21" s="63">
        <v>15</v>
      </c>
      <c r="BX21" s="19">
        <v>10</v>
      </c>
      <c r="BY21" s="19">
        <v>3</v>
      </c>
      <c r="BZ21" s="19">
        <v>40</v>
      </c>
      <c r="CA21" s="35">
        <v>16</v>
      </c>
      <c r="CB21" s="54">
        <v>-0.06</v>
      </c>
      <c r="CC21" s="55">
        <v>3</v>
      </c>
      <c r="CD21" s="56">
        <v>7</v>
      </c>
      <c r="CE21" s="100">
        <v>10</v>
      </c>
      <c r="CF21" s="62">
        <v>1</v>
      </c>
      <c r="CG21" s="63">
        <v>1</v>
      </c>
      <c r="CH21" s="64">
        <v>0</v>
      </c>
      <c r="CI21" s="62">
        <v>1</v>
      </c>
      <c r="CJ21" s="63">
        <v>5</v>
      </c>
      <c r="CK21" s="19">
        <v>5</v>
      </c>
      <c r="CL21" s="19">
        <v>2</v>
      </c>
      <c r="CM21" s="19">
        <v>13</v>
      </c>
      <c r="CN21" s="35">
        <v>8</v>
      </c>
      <c r="CO21" s="54">
        <v>-3.5999999999999997E-2</v>
      </c>
      <c r="CP21" s="55">
        <v>1</v>
      </c>
      <c r="CQ21" s="56">
        <v>4</v>
      </c>
      <c r="CR21" s="100">
        <v>10</v>
      </c>
      <c r="CS21" s="62">
        <v>1</v>
      </c>
      <c r="CT21" s="63">
        <v>1</v>
      </c>
      <c r="CU21" s="64">
        <v>0</v>
      </c>
      <c r="CV21" s="62">
        <v>2</v>
      </c>
      <c r="CW21" s="63">
        <v>8</v>
      </c>
      <c r="CX21" s="19">
        <v>4</v>
      </c>
      <c r="CY21" s="19">
        <v>1</v>
      </c>
      <c r="CZ21" s="19">
        <v>13</v>
      </c>
      <c r="DA21" s="35">
        <v>6</v>
      </c>
      <c r="DB21" s="54">
        <v>-0.06</v>
      </c>
      <c r="DC21" s="55">
        <v>3</v>
      </c>
      <c r="DD21" s="56">
        <v>13</v>
      </c>
      <c r="DE21" s="100">
        <v>9</v>
      </c>
      <c r="DF21" s="62">
        <v>4</v>
      </c>
      <c r="DG21" s="63">
        <v>16</v>
      </c>
      <c r="DH21" s="64">
        <v>-8.0000000000000002E-3</v>
      </c>
      <c r="DI21" s="62">
        <v>4</v>
      </c>
      <c r="DJ21" s="63">
        <v>16</v>
      </c>
      <c r="DK21" s="19">
        <v>11</v>
      </c>
      <c r="DL21" s="19">
        <v>4</v>
      </c>
      <c r="DM21" s="19">
        <v>45</v>
      </c>
      <c r="DN21" s="35">
        <v>18</v>
      </c>
      <c r="DO21" s="54">
        <v>-0.08</v>
      </c>
      <c r="DP21" s="55">
        <v>6</v>
      </c>
      <c r="DQ21" s="56">
        <v>22</v>
      </c>
      <c r="DR21" s="100">
        <v>8</v>
      </c>
      <c r="DS21" s="62">
        <v>6</v>
      </c>
      <c r="DT21" s="63">
        <v>19</v>
      </c>
      <c r="DU21" s="106">
        <v>0</v>
      </c>
      <c r="DV21" s="62">
        <v>4</v>
      </c>
      <c r="DW21" s="63">
        <v>16</v>
      </c>
      <c r="DX21" s="19">
        <v>16</v>
      </c>
      <c r="DY21" s="19">
        <v>6</v>
      </c>
      <c r="DZ21" s="19">
        <v>57</v>
      </c>
      <c r="EA21" s="35">
        <v>22</v>
      </c>
      <c r="EB21" s="335">
        <f t="shared" si="16"/>
        <v>-0.10199999999999999</v>
      </c>
      <c r="EC21" s="284">
        <f>RANK(EB21,EB16:EB21,0)</f>
        <v>1</v>
      </c>
      <c r="ED21" s="285">
        <f>RANK(EB21,(EB5:EB7,EB9:EB14,EB16:EB21,EB23:EB29),0)</f>
        <v>9</v>
      </c>
      <c r="EE21" s="313">
        <f t="shared" si="17"/>
        <v>9.6</v>
      </c>
      <c r="EF21" s="286">
        <f>RANK(EE21,EE16:EE21,0)</f>
        <v>3</v>
      </c>
      <c r="EG21" s="287">
        <f>RANK(EE21,(EE5:EE7,EE9:EE14,EE16:EE21,EE23:EE29),0)</f>
        <v>13</v>
      </c>
      <c r="EH21" s="288">
        <f t="shared" si="18"/>
        <v>3.0000000000000001E-3</v>
      </c>
      <c r="EI21" s="289">
        <f>RANK(EH21,EH16:EH21,0)</f>
        <v>4</v>
      </c>
      <c r="EJ21" s="290">
        <f>RANK(EH21,(EH5:EH7,EH9:EH14,EH16:EH21,EH23:EH29),0)</f>
        <v>13</v>
      </c>
      <c r="EK21" s="291">
        <f t="shared" si="19"/>
        <v>8</v>
      </c>
      <c r="EL21" s="291">
        <f>RANK(EK21,EK16:EK21,1)</f>
        <v>2</v>
      </c>
      <c r="EM21" s="291">
        <f t="shared" si="20"/>
        <v>35</v>
      </c>
      <c r="EN21" s="292">
        <f>RANK(EM21,(EM5,EM6,EM7,EM9,EM10,EM11,EM18,EM19,EM12,EM20,EM13,EM23,EM24,EM16,EM25,EM17,EM26,EM27,EM21,EM28,EM29,EM14),1)</f>
        <v>13</v>
      </c>
      <c r="EO21" s="18">
        <f t="shared" si="21"/>
        <v>-4.1000000000000002E-2</v>
      </c>
      <c r="EP21" s="19">
        <f>RANK(EO21,EO16:EO21,0)</f>
        <v>1</v>
      </c>
      <c r="EQ21" s="20">
        <f t="shared" si="22"/>
        <v>2.9</v>
      </c>
      <c r="ER21" s="19">
        <f>RANK(EQ21,EQ16:EQ21,0)</f>
        <v>3</v>
      </c>
      <c r="ES21" s="26">
        <f t="shared" si="23"/>
        <v>1E-3</v>
      </c>
      <c r="ET21" s="19">
        <f>RANK(ES21,ES16:ES21,0)</f>
        <v>4</v>
      </c>
      <c r="EU21" s="21">
        <f t="shared" si="24"/>
        <v>8</v>
      </c>
      <c r="EV21" s="22">
        <f>RANK(EU21,EU16:EU21,1)</f>
        <v>2</v>
      </c>
      <c r="EW21" s="144" t="s">
        <v>62</v>
      </c>
    </row>
    <row r="22" spans="1:153" ht="15" customHeight="1" thickBot="1" x14ac:dyDescent="0.3">
      <c r="A22" s="229" t="s">
        <v>68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4"/>
      <c r="O22" s="222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4"/>
      <c r="AB22" s="222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4"/>
      <c r="AO22" s="222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4"/>
      <c r="BB22" s="222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3"/>
      <c r="BN22" s="224"/>
      <c r="BO22" s="222"/>
      <c r="BP22" s="223"/>
      <c r="BQ22" s="223"/>
      <c r="BR22" s="223"/>
      <c r="BS22" s="223"/>
      <c r="BT22" s="223"/>
      <c r="BU22" s="223"/>
      <c r="BV22" s="223"/>
      <c r="BW22" s="223"/>
      <c r="BX22" s="223"/>
      <c r="BY22" s="223"/>
      <c r="BZ22" s="223"/>
      <c r="CA22" s="224"/>
      <c r="CB22" s="222"/>
      <c r="CC22" s="223"/>
      <c r="CD22" s="223"/>
      <c r="CE22" s="223"/>
      <c r="CF22" s="223"/>
      <c r="CG22" s="223"/>
      <c r="CH22" s="223"/>
      <c r="CI22" s="223"/>
      <c r="CJ22" s="223"/>
      <c r="CK22" s="223"/>
      <c r="CL22" s="223"/>
      <c r="CM22" s="223"/>
      <c r="CN22" s="224"/>
      <c r="CO22" s="222"/>
      <c r="CP22" s="223"/>
      <c r="CQ22" s="223"/>
      <c r="CR22" s="223"/>
      <c r="CS22" s="223"/>
      <c r="CT22" s="223"/>
      <c r="CU22" s="223"/>
      <c r="CV22" s="223"/>
      <c r="CW22" s="223"/>
      <c r="CX22" s="223"/>
      <c r="CY22" s="223"/>
      <c r="CZ22" s="223"/>
      <c r="DA22" s="224"/>
      <c r="DB22" s="222"/>
      <c r="DC22" s="223"/>
      <c r="DD22" s="223"/>
      <c r="DE22" s="223"/>
      <c r="DF22" s="223"/>
      <c r="DG22" s="223"/>
      <c r="DH22" s="223"/>
      <c r="DI22" s="223"/>
      <c r="DJ22" s="223"/>
      <c r="DK22" s="223"/>
      <c r="DL22" s="223"/>
      <c r="DM22" s="223"/>
      <c r="DN22" s="224"/>
      <c r="DO22" s="222"/>
      <c r="DP22" s="223"/>
      <c r="DQ22" s="223"/>
      <c r="DR22" s="223"/>
      <c r="DS22" s="223"/>
      <c r="DT22" s="223"/>
      <c r="DU22" s="223"/>
      <c r="DV22" s="223"/>
      <c r="DW22" s="223"/>
      <c r="DX22" s="223"/>
      <c r="DY22" s="223"/>
      <c r="DZ22" s="223"/>
      <c r="EA22" s="224"/>
      <c r="EB22" s="314"/>
      <c r="EC22" s="303"/>
      <c r="ED22" s="303"/>
      <c r="EE22" s="303"/>
      <c r="EF22" s="303"/>
      <c r="EG22" s="303"/>
      <c r="EH22" s="304"/>
      <c r="EI22" s="303"/>
      <c r="EJ22" s="303"/>
      <c r="EK22" s="330"/>
      <c r="EL22" s="303"/>
      <c r="EM22" s="303"/>
      <c r="EN22" s="305"/>
      <c r="EO22" s="242"/>
      <c r="EP22" s="238"/>
      <c r="EQ22" s="244"/>
      <c r="ER22" s="238"/>
      <c r="ES22" s="243"/>
      <c r="ET22" s="238"/>
      <c r="EU22" s="245"/>
      <c r="EV22" s="306"/>
      <c r="EW22" s="229" t="s">
        <v>68</v>
      </c>
    </row>
    <row r="23" spans="1:153" ht="15" customHeight="1" x14ac:dyDescent="0.25">
      <c r="A23" s="122" t="s">
        <v>56</v>
      </c>
      <c r="B23" s="111">
        <v>-0.35199999999999998</v>
      </c>
      <c r="C23" s="53">
        <v>4</v>
      </c>
      <c r="D23" s="46">
        <v>14</v>
      </c>
      <c r="E23" s="101">
        <v>9</v>
      </c>
      <c r="F23" s="65">
        <v>5</v>
      </c>
      <c r="G23" s="66">
        <v>17</v>
      </c>
      <c r="H23" s="82">
        <v>-0.04</v>
      </c>
      <c r="I23" s="83">
        <v>5</v>
      </c>
      <c r="J23" s="65">
        <v>18</v>
      </c>
      <c r="K23" s="28">
        <v>14</v>
      </c>
      <c r="L23" s="28">
        <v>6</v>
      </c>
      <c r="M23" s="28">
        <v>49</v>
      </c>
      <c r="N23" s="36">
        <v>18</v>
      </c>
      <c r="O23" s="44">
        <v>-6.0999999999999999E-2</v>
      </c>
      <c r="P23" s="53">
        <v>5</v>
      </c>
      <c r="Q23" s="46">
        <v>11</v>
      </c>
      <c r="R23" s="101">
        <v>10</v>
      </c>
      <c r="S23" s="65">
        <v>1</v>
      </c>
      <c r="T23" s="66">
        <v>1</v>
      </c>
      <c r="U23" s="82">
        <v>0</v>
      </c>
      <c r="V23" s="83">
        <v>4</v>
      </c>
      <c r="W23" s="65">
        <v>7</v>
      </c>
      <c r="X23" s="28">
        <v>10</v>
      </c>
      <c r="Y23" s="28">
        <v>6</v>
      </c>
      <c r="Z23" s="28">
        <v>19</v>
      </c>
      <c r="AA23" s="36">
        <v>12</v>
      </c>
      <c r="AB23" s="44">
        <v>-6.3E-2</v>
      </c>
      <c r="AC23" s="53">
        <v>4</v>
      </c>
      <c r="AD23" s="46">
        <v>9</v>
      </c>
      <c r="AE23" s="101">
        <v>10</v>
      </c>
      <c r="AF23" s="65">
        <v>1</v>
      </c>
      <c r="AG23" s="66">
        <v>1</v>
      </c>
      <c r="AH23" s="82">
        <v>9.0999999999999998E-2</v>
      </c>
      <c r="AI23" s="83">
        <v>3</v>
      </c>
      <c r="AJ23" s="65">
        <v>4</v>
      </c>
      <c r="AK23" s="28">
        <v>8</v>
      </c>
      <c r="AL23" s="28">
        <v>4</v>
      </c>
      <c r="AM23" s="28">
        <v>14</v>
      </c>
      <c r="AN23" s="36">
        <v>8</v>
      </c>
      <c r="AO23" s="44">
        <v>-0.08</v>
      </c>
      <c r="AP23" s="53">
        <v>6</v>
      </c>
      <c r="AQ23" s="46">
        <v>20</v>
      </c>
      <c r="AR23" s="101">
        <v>9</v>
      </c>
      <c r="AS23" s="65">
        <v>5</v>
      </c>
      <c r="AT23" s="66">
        <v>20</v>
      </c>
      <c r="AU23" s="82">
        <v>-0.23599999999999999</v>
      </c>
      <c r="AV23" s="83">
        <v>6</v>
      </c>
      <c r="AW23" s="65">
        <v>21</v>
      </c>
      <c r="AX23" s="28">
        <v>17</v>
      </c>
      <c r="AY23" s="28">
        <v>6</v>
      </c>
      <c r="AZ23" s="28">
        <v>61</v>
      </c>
      <c r="BA23" s="36">
        <v>21</v>
      </c>
      <c r="BB23" s="44">
        <v>-0.122</v>
      </c>
      <c r="BC23" s="53">
        <v>1</v>
      </c>
      <c r="BD23" s="46">
        <v>5</v>
      </c>
      <c r="BE23" s="101">
        <v>9</v>
      </c>
      <c r="BF23" s="65">
        <v>5</v>
      </c>
      <c r="BG23" s="66">
        <v>17</v>
      </c>
      <c r="BH23" s="82">
        <v>-0.188</v>
      </c>
      <c r="BI23" s="83">
        <v>7</v>
      </c>
      <c r="BJ23" s="65">
        <v>22</v>
      </c>
      <c r="BK23" s="28">
        <v>13</v>
      </c>
      <c r="BL23" s="28">
        <v>5</v>
      </c>
      <c r="BM23" s="28">
        <v>44</v>
      </c>
      <c r="BN23" s="36">
        <v>18</v>
      </c>
      <c r="BO23" s="44">
        <v>-8.4000000000000005E-2</v>
      </c>
      <c r="BP23" s="53">
        <v>1</v>
      </c>
      <c r="BQ23" s="46">
        <v>5</v>
      </c>
      <c r="BR23" s="101">
        <v>10</v>
      </c>
      <c r="BS23" s="65">
        <v>1</v>
      </c>
      <c r="BT23" s="66">
        <v>1</v>
      </c>
      <c r="BU23" s="82">
        <v>-0.107</v>
      </c>
      <c r="BV23" s="83">
        <v>6</v>
      </c>
      <c r="BW23" s="65">
        <v>19</v>
      </c>
      <c r="BX23" s="28">
        <v>8</v>
      </c>
      <c r="BY23" s="28">
        <v>2</v>
      </c>
      <c r="BZ23" s="28">
        <v>25</v>
      </c>
      <c r="CA23" s="36">
        <v>10</v>
      </c>
      <c r="CB23" s="44">
        <v>-5.8000000000000003E-2</v>
      </c>
      <c r="CC23" s="53">
        <v>2</v>
      </c>
      <c r="CD23" s="46">
        <v>3</v>
      </c>
      <c r="CE23" s="101">
        <v>10</v>
      </c>
      <c r="CF23" s="65">
        <v>1</v>
      </c>
      <c r="CG23" s="66">
        <v>1</v>
      </c>
      <c r="CH23" s="82">
        <v>0</v>
      </c>
      <c r="CI23" s="83">
        <v>4</v>
      </c>
      <c r="CJ23" s="65">
        <v>5</v>
      </c>
      <c r="CK23" s="28">
        <v>7</v>
      </c>
      <c r="CL23" s="28">
        <v>2</v>
      </c>
      <c r="CM23" s="28">
        <v>9</v>
      </c>
      <c r="CN23" s="36">
        <v>3</v>
      </c>
      <c r="CO23" s="44">
        <v>-3.6999999999999998E-2</v>
      </c>
      <c r="CP23" s="53">
        <v>2</v>
      </c>
      <c r="CQ23" s="46">
        <v>5</v>
      </c>
      <c r="CR23" s="101">
        <v>10</v>
      </c>
      <c r="CS23" s="65">
        <v>1</v>
      </c>
      <c r="CT23" s="66">
        <v>1</v>
      </c>
      <c r="CU23" s="82">
        <v>0</v>
      </c>
      <c r="CV23" s="83">
        <v>2</v>
      </c>
      <c r="CW23" s="65">
        <v>8</v>
      </c>
      <c r="CX23" s="28">
        <v>5</v>
      </c>
      <c r="CY23" s="28">
        <v>2</v>
      </c>
      <c r="CZ23" s="28">
        <v>14</v>
      </c>
      <c r="DA23" s="36">
        <v>7</v>
      </c>
      <c r="DB23" s="44">
        <v>-1.2E-2</v>
      </c>
      <c r="DC23" s="53">
        <v>1</v>
      </c>
      <c r="DD23" s="46">
        <v>1</v>
      </c>
      <c r="DE23" s="101">
        <v>10</v>
      </c>
      <c r="DF23" s="65">
        <v>1</v>
      </c>
      <c r="DG23" s="66">
        <v>1</v>
      </c>
      <c r="DH23" s="82">
        <v>0</v>
      </c>
      <c r="DI23" s="83">
        <v>5</v>
      </c>
      <c r="DJ23" s="65">
        <v>10</v>
      </c>
      <c r="DK23" s="28">
        <v>7</v>
      </c>
      <c r="DL23" s="28">
        <v>3</v>
      </c>
      <c r="DM23" s="28">
        <v>12</v>
      </c>
      <c r="DN23" s="36">
        <v>5</v>
      </c>
      <c r="DO23" s="44">
        <v>-6.3E-2</v>
      </c>
      <c r="DP23" s="53">
        <v>2</v>
      </c>
      <c r="DQ23" s="46">
        <v>6</v>
      </c>
      <c r="DR23" s="101">
        <v>10</v>
      </c>
      <c r="DS23" s="65">
        <v>1</v>
      </c>
      <c r="DT23" s="66">
        <v>1</v>
      </c>
      <c r="DU23" s="107">
        <v>0.05</v>
      </c>
      <c r="DV23" s="83">
        <v>3</v>
      </c>
      <c r="DW23" s="65">
        <v>7</v>
      </c>
      <c r="DX23" s="28">
        <v>6</v>
      </c>
      <c r="DY23" s="28">
        <v>2</v>
      </c>
      <c r="DZ23" s="28">
        <v>14</v>
      </c>
      <c r="EA23" s="36">
        <v>5</v>
      </c>
      <c r="EB23" s="307">
        <f t="shared" ref="EB23:EB29" si="25">AVERAGE(B23,O23,AB23,AO23,BB23,BO23,CB23,CO23,DB23,DO23)</f>
        <v>-9.2999999999999999E-2</v>
      </c>
      <c r="EC23" s="274">
        <f>RANK(EB23,EB23:EB29,0)</f>
        <v>1</v>
      </c>
      <c r="ED23" s="260">
        <f>RANK(EB23,(EB5:EB7,EB9:EB14,EB16:EB21,EB23:EB29),0)</f>
        <v>4</v>
      </c>
      <c r="EE23" s="310">
        <f t="shared" ref="EE23:EE29" si="26">AVERAGE(E23,R23,AE23,AR23,BE23,BR23,CE23,CR23,DE23,DR23)</f>
        <v>9.6999999999999993</v>
      </c>
      <c r="EF23" s="261">
        <f>RANK(EE23,EE23:EE29,0)</f>
        <v>3</v>
      </c>
      <c r="EG23" s="276">
        <f>RANK(EE23,(EE5:EE7,EE9:EE14,EE16:EE21,EE23:EE29),0)</f>
        <v>9</v>
      </c>
      <c r="EH23" s="275">
        <f t="shared" ref="EH23:EH29" si="27">AVERAGE(H23,U23,AH23,AU23,BH23,BU23,CH23,CU23,DH23,DU23)</f>
        <v>-4.2999999999999997E-2</v>
      </c>
      <c r="EI23" s="277">
        <f>RANK(EH23,EH23:EH29,0)</f>
        <v>6</v>
      </c>
      <c r="EJ23" s="279">
        <f>RANK(EH23,(EH5:EH7,EH9:EH14,EH16:EH21,EH23:EH29),0)</f>
        <v>19</v>
      </c>
      <c r="EK23" s="257">
        <f t="shared" ref="EK23:EK29" si="28">SUM(EC23,EF23,EI23)</f>
        <v>10</v>
      </c>
      <c r="EL23" s="257">
        <f>RANK(EK23,EK23:EK29,1)</f>
        <v>2</v>
      </c>
      <c r="EM23" s="257">
        <f t="shared" ref="EM23:EM29" si="29">SUM(ED23,EG23,EJ23)</f>
        <v>32</v>
      </c>
      <c r="EN23" s="258">
        <f>RANK(EM23,(EM5,EM6,EM7,EM9,EM10,EM11,EM18,EM19,EM12,EM20,EM13,EM23,EM24,EM16,EM25,EM17,EM26,EM27,EM21,EM28,EM29,EM14),1)</f>
        <v>10</v>
      </c>
      <c r="EO23" s="27">
        <f t="shared" ref="EO23:EO29" si="30">EB23*4/10</f>
        <v>-3.6999999999999998E-2</v>
      </c>
      <c r="EP23" s="28">
        <f>RANK(EO23,EO23:EO29,0)</f>
        <v>1</v>
      </c>
      <c r="EQ23" s="30">
        <f>EE23*3/10</f>
        <v>2.9</v>
      </c>
      <c r="ER23" s="28">
        <f>RANK(EQ23,EQ23:EQ29,0)</f>
        <v>2</v>
      </c>
      <c r="ES23" s="29">
        <f t="shared" ref="ES23:ES28" si="31">EH23*3/10</f>
        <v>-1.2999999999999999E-2</v>
      </c>
      <c r="ET23" s="28">
        <f>RANK(ES23,ES23:ES29,0)</f>
        <v>6</v>
      </c>
      <c r="EU23" s="31">
        <f t="shared" ref="EU23:EU29" si="32">SUM(EP23,ER23,ET23)</f>
        <v>9</v>
      </c>
      <c r="EV23" s="293">
        <f>RANK(EU23,EU23:EU29,1)</f>
        <v>1</v>
      </c>
      <c r="EW23" s="139" t="s">
        <v>56</v>
      </c>
    </row>
    <row r="24" spans="1:153" ht="15" customHeight="1" x14ac:dyDescent="0.25">
      <c r="A24" s="124" t="s">
        <v>57</v>
      </c>
      <c r="B24" s="112">
        <v>-0.35199999999999998</v>
      </c>
      <c r="C24" s="48">
        <v>4</v>
      </c>
      <c r="D24" s="49">
        <v>14</v>
      </c>
      <c r="E24" s="96">
        <v>10</v>
      </c>
      <c r="F24" s="60">
        <v>1</v>
      </c>
      <c r="G24" s="61">
        <v>1</v>
      </c>
      <c r="H24" s="40">
        <v>0</v>
      </c>
      <c r="I24" s="60">
        <v>3</v>
      </c>
      <c r="J24" s="61">
        <v>9</v>
      </c>
      <c r="K24" s="15">
        <v>8</v>
      </c>
      <c r="L24" s="15">
        <v>3</v>
      </c>
      <c r="M24" s="15">
        <v>24</v>
      </c>
      <c r="N24" s="34">
        <v>13</v>
      </c>
      <c r="O24" s="47">
        <v>-0.06</v>
      </c>
      <c r="P24" s="48">
        <v>2</v>
      </c>
      <c r="Q24" s="49">
        <v>6</v>
      </c>
      <c r="R24" s="96">
        <v>10</v>
      </c>
      <c r="S24" s="60">
        <v>1</v>
      </c>
      <c r="T24" s="61">
        <v>1</v>
      </c>
      <c r="U24" s="40">
        <v>0</v>
      </c>
      <c r="V24" s="60">
        <v>4</v>
      </c>
      <c r="W24" s="61">
        <v>7</v>
      </c>
      <c r="X24" s="15">
        <v>7</v>
      </c>
      <c r="Y24" s="15">
        <v>4</v>
      </c>
      <c r="Z24" s="15">
        <v>14</v>
      </c>
      <c r="AA24" s="34">
        <v>7</v>
      </c>
      <c r="AB24" s="47">
        <v>-6.9000000000000006E-2</v>
      </c>
      <c r="AC24" s="48">
        <v>5</v>
      </c>
      <c r="AD24" s="49">
        <v>15</v>
      </c>
      <c r="AE24" s="96">
        <v>10</v>
      </c>
      <c r="AF24" s="60">
        <v>1</v>
      </c>
      <c r="AG24" s="61">
        <v>1</v>
      </c>
      <c r="AH24" s="40">
        <v>0.111</v>
      </c>
      <c r="AI24" s="60">
        <v>1</v>
      </c>
      <c r="AJ24" s="61">
        <v>2</v>
      </c>
      <c r="AK24" s="15">
        <v>7</v>
      </c>
      <c r="AL24" s="15">
        <v>2</v>
      </c>
      <c r="AM24" s="15">
        <v>18</v>
      </c>
      <c r="AN24" s="34">
        <v>10</v>
      </c>
      <c r="AO24" s="47">
        <v>-8.8999999999999996E-2</v>
      </c>
      <c r="AP24" s="48">
        <v>7</v>
      </c>
      <c r="AQ24" s="49">
        <v>22</v>
      </c>
      <c r="AR24" s="96">
        <v>6</v>
      </c>
      <c r="AS24" s="60">
        <v>7</v>
      </c>
      <c r="AT24" s="61">
        <v>22</v>
      </c>
      <c r="AU24" s="40">
        <v>-0.66600000000000004</v>
      </c>
      <c r="AV24" s="60">
        <v>7</v>
      </c>
      <c r="AW24" s="61">
        <v>22</v>
      </c>
      <c r="AX24" s="15">
        <v>21</v>
      </c>
      <c r="AY24" s="15">
        <v>7</v>
      </c>
      <c r="AZ24" s="15">
        <v>66</v>
      </c>
      <c r="BA24" s="34">
        <v>22</v>
      </c>
      <c r="BB24" s="47">
        <v>-0.16500000000000001</v>
      </c>
      <c r="BC24" s="48">
        <v>4</v>
      </c>
      <c r="BD24" s="49">
        <v>15</v>
      </c>
      <c r="BE24" s="96">
        <v>10</v>
      </c>
      <c r="BF24" s="60">
        <v>1</v>
      </c>
      <c r="BG24" s="61">
        <v>1</v>
      </c>
      <c r="BH24" s="40">
        <v>0.40500000000000003</v>
      </c>
      <c r="BI24" s="60">
        <v>1</v>
      </c>
      <c r="BJ24" s="61">
        <v>1</v>
      </c>
      <c r="BK24" s="15">
        <v>6</v>
      </c>
      <c r="BL24" s="15">
        <v>1</v>
      </c>
      <c r="BM24" s="15">
        <v>17</v>
      </c>
      <c r="BN24" s="34">
        <v>6</v>
      </c>
      <c r="BO24" s="47">
        <v>-8.4000000000000005E-2</v>
      </c>
      <c r="BP24" s="48">
        <v>1</v>
      </c>
      <c r="BQ24" s="49">
        <v>5</v>
      </c>
      <c r="BR24" s="96">
        <v>10</v>
      </c>
      <c r="BS24" s="60">
        <v>1</v>
      </c>
      <c r="BT24" s="61">
        <v>1</v>
      </c>
      <c r="BU24" s="40">
        <v>0.316</v>
      </c>
      <c r="BV24" s="60">
        <v>1</v>
      </c>
      <c r="BW24" s="61">
        <v>1</v>
      </c>
      <c r="BX24" s="15">
        <v>3</v>
      </c>
      <c r="BY24" s="15">
        <v>1</v>
      </c>
      <c r="BZ24" s="15">
        <v>7</v>
      </c>
      <c r="CA24" s="34">
        <v>2</v>
      </c>
      <c r="CB24" s="47">
        <v>-0.06</v>
      </c>
      <c r="CC24" s="48">
        <v>3</v>
      </c>
      <c r="CD24" s="49">
        <v>7</v>
      </c>
      <c r="CE24" s="96">
        <v>10</v>
      </c>
      <c r="CF24" s="60">
        <v>1</v>
      </c>
      <c r="CG24" s="61">
        <v>1</v>
      </c>
      <c r="CH24" s="40">
        <v>7.0999999999999994E-2</v>
      </c>
      <c r="CI24" s="60">
        <v>3</v>
      </c>
      <c r="CJ24" s="61">
        <v>4</v>
      </c>
      <c r="CK24" s="15">
        <v>7</v>
      </c>
      <c r="CL24" s="15">
        <v>2</v>
      </c>
      <c r="CM24" s="15">
        <v>12</v>
      </c>
      <c r="CN24" s="34">
        <v>7</v>
      </c>
      <c r="CO24" s="47">
        <v>-0.06</v>
      </c>
      <c r="CP24" s="48">
        <v>3</v>
      </c>
      <c r="CQ24" s="49">
        <v>10</v>
      </c>
      <c r="CR24" s="96">
        <v>9</v>
      </c>
      <c r="CS24" s="60">
        <v>3</v>
      </c>
      <c r="CT24" s="61">
        <v>11</v>
      </c>
      <c r="CU24" s="40">
        <v>0.4</v>
      </c>
      <c r="CV24" s="60">
        <v>1</v>
      </c>
      <c r="CW24" s="61">
        <v>1</v>
      </c>
      <c r="CX24" s="15">
        <v>7</v>
      </c>
      <c r="CY24" s="15">
        <v>3</v>
      </c>
      <c r="CZ24" s="15">
        <v>22</v>
      </c>
      <c r="DA24" s="34">
        <v>11</v>
      </c>
      <c r="DB24" s="47">
        <v>-5.0999999999999997E-2</v>
      </c>
      <c r="DC24" s="48">
        <v>2</v>
      </c>
      <c r="DD24" s="49">
        <v>2</v>
      </c>
      <c r="DE24" s="96">
        <v>10</v>
      </c>
      <c r="DF24" s="60">
        <v>1</v>
      </c>
      <c r="DG24" s="61">
        <v>1</v>
      </c>
      <c r="DH24" s="40">
        <v>0.60699999999999998</v>
      </c>
      <c r="DI24" s="60">
        <v>1</v>
      </c>
      <c r="DJ24" s="61">
        <v>1</v>
      </c>
      <c r="DK24" s="15">
        <v>4</v>
      </c>
      <c r="DL24" s="15">
        <v>1</v>
      </c>
      <c r="DM24" s="15">
        <v>4</v>
      </c>
      <c r="DN24" s="34">
        <v>1</v>
      </c>
      <c r="DO24" s="47">
        <v>-6.9000000000000006E-2</v>
      </c>
      <c r="DP24" s="48">
        <v>3</v>
      </c>
      <c r="DQ24" s="49">
        <v>13</v>
      </c>
      <c r="DR24" s="96">
        <v>6</v>
      </c>
      <c r="DS24" s="60">
        <v>7</v>
      </c>
      <c r="DT24" s="61">
        <v>22</v>
      </c>
      <c r="DU24" s="103">
        <v>-0.06</v>
      </c>
      <c r="DV24" s="60">
        <v>7</v>
      </c>
      <c r="DW24" s="61">
        <v>20</v>
      </c>
      <c r="DX24" s="15">
        <v>17</v>
      </c>
      <c r="DY24" s="15">
        <v>7</v>
      </c>
      <c r="DZ24" s="15">
        <v>55</v>
      </c>
      <c r="EA24" s="34">
        <v>21</v>
      </c>
      <c r="EB24" s="307">
        <f t="shared" si="25"/>
        <v>-0.106</v>
      </c>
      <c r="EC24" s="263">
        <f>RANK(EB24,EB23:EB29,0)</f>
        <v>3</v>
      </c>
      <c r="ED24" s="264">
        <f>RANK(EB24,(EB5:EB7,EB9:EB14,EB16:EB21,EB23:EB29),0)</f>
        <v>13</v>
      </c>
      <c r="EE24" s="312">
        <f t="shared" si="26"/>
        <v>9.1</v>
      </c>
      <c r="EF24" s="280">
        <f>RANK(EE24,EE23:EE29,0)</f>
        <v>6</v>
      </c>
      <c r="EG24" s="281">
        <f>RANK(EE24,(EE5:EE7,EE9:EE14,EE16:EE21,EE23:EE29),0)</f>
        <v>17</v>
      </c>
      <c r="EH24" s="249">
        <f t="shared" si="27"/>
        <v>0.11799999999999999</v>
      </c>
      <c r="EI24" s="282">
        <f>RANK(EH24,EH23:EH29,0)</f>
        <v>2</v>
      </c>
      <c r="EJ24" s="283">
        <f>RANK(EH24,(EH5:EH7,EH9:EH14,EH16:EH21,EH23:EH29),0)</f>
        <v>2</v>
      </c>
      <c r="EK24" s="267">
        <f t="shared" si="28"/>
        <v>11</v>
      </c>
      <c r="EL24" s="267">
        <f>RANK(EK24,EK23:EK29,1)</f>
        <v>3</v>
      </c>
      <c r="EM24" s="267">
        <f t="shared" si="29"/>
        <v>32</v>
      </c>
      <c r="EN24" s="268">
        <f>RANK(EM24,(EM5,EM6,EM7,EM9,EM10,EM11,EM18,EM19,EM12,EM20,EM13,EM23,EM24,EM16,EM25,EM17,EM26,EM27,EM21,EM28,EM29,EM14),1)</f>
        <v>10</v>
      </c>
      <c r="EO24" s="14">
        <f t="shared" si="30"/>
        <v>-4.2000000000000003E-2</v>
      </c>
      <c r="EP24" s="15">
        <f>RANK(EO24,EO23:EO29,0)</f>
        <v>3</v>
      </c>
      <c r="EQ24" s="7">
        <f t="shared" ref="EQ24:EQ29" si="33">EE24*3/10</f>
        <v>2.7</v>
      </c>
      <c r="ER24" s="15">
        <f>RANK(EQ24,EQ23:EQ29,0)</f>
        <v>6</v>
      </c>
      <c r="ES24" s="25">
        <f t="shared" si="31"/>
        <v>3.5000000000000003E-2</v>
      </c>
      <c r="ET24" s="15">
        <f>RANK(ES24,ES23:ES29,0)</f>
        <v>2</v>
      </c>
      <c r="EU24" s="16">
        <f t="shared" si="32"/>
        <v>11</v>
      </c>
      <c r="EV24" s="17">
        <f>RANK(EU24,EU23:EU29,1)</f>
        <v>4</v>
      </c>
      <c r="EW24" s="141" t="s">
        <v>57</v>
      </c>
    </row>
    <row r="25" spans="1:153" ht="15" customHeight="1" x14ac:dyDescent="0.25">
      <c r="A25" s="125" t="s">
        <v>98</v>
      </c>
      <c r="B25" s="113">
        <v>-0.33400000000000002</v>
      </c>
      <c r="C25" s="67">
        <v>3</v>
      </c>
      <c r="D25" s="68">
        <v>10</v>
      </c>
      <c r="E25" s="94">
        <v>10</v>
      </c>
      <c r="F25" s="69">
        <v>1</v>
      </c>
      <c r="G25" s="70">
        <v>1</v>
      </c>
      <c r="H25" s="39">
        <v>3.6999999999999998E-2</v>
      </c>
      <c r="I25" s="69">
        <v>2</v>
      </c>
      <c r="J25" s="70">
        <v>4</v>
      </c>
      <c r="K25" s="4">
        <v>6</v>
      </c>
      <c r="L25" s="4">
        <v>2</v>
      </c>
      <c r="M25" s="4">
        <v>15</v>
      </c>
      <c r="N25" s="32">
        <v>6</v>
      </c>
      <c r="O25" s="50">
        <v>-3.5000000000000003E-2</v>
      </c>
      <c r="P25" s="67">
        <v>1</v>
      </c>
      <c r="Q25" s="68">
        <v>1</v>
      </c>
      <c r="R25" s="94">
        <v>10</v>
      </c>
      <c r="S25" s="69">
        <v>1</v>
      </c>
      <c r="T25" s="70">
        <v>1</v>
      </c>
      <c r="U25" s="39">
        <v>0</v>
      </c>
      <c r="V25" s="69">
        <v>4</v>
      </c>
      <c r="W25" s="70">
        <v>7</v>
      </c>
      <c r="X25" s="4">
        <v>6</v>
      </c>
      <c r="Y25" s="4">
        <v>3</v>
      </c>
      <c r="Z25" s="4">
        <v>9</v>
      </c>
      <c r="AA25" s="32">
        <v>2</v>
      </c>
      <c r="AB25" s="50">
        <v>-5.7000000000000002E-2</v>
      </c>
      <c r="AC25" s="67">
        <v>1</v>
      </c>
      <c r="AD25" s="68">
        <v>2</v>
      </c>
      <c r="AE25" s="94">
        <v>10</v>
      </c>
      <c r="AF25" s="69">
        <v>1</v>
      </c>
      <c r="AG25" s="70">
        <v>1</v>
      </c>
      <c r="AH25" s="39">
        <v>0.11</v>
      </c>
      <c r="AI25" s="69">
        <v>2</v>
      </c>
      <c r="AJ25" s="70">
        <v>3</v>
      </c>
      <c r="AK25" s="4">
        <v>4</v>
      </c>
      <c r="AL25" s="4">
        <v>1</v>
      </c>
      <c r="AM25" s="4">
        <v>6</v>
      </c>
      <c r="AN25" s="32">
        <v>1</v>
      </c>
      <c r="AO25" s="50">
        <v>-7.0000000000000007E-2</v>
      </c>
      <c r="AP25" s="67">
        <v>3</v>
      </c>
      <c r="AQ25" s="68">
        <v>5</v>
      </c>
      <c r="AR25" s="94">
        <v>10</v>
      </c>
      <c r="AS25" s="69">
        <v>1</v>
      </c>
      <c r="AT25" s="70">
        <v>1</v>
      </c>
      <c r="AU25" s="39">
        <v>0.09</v>
      </c>
      <c r="AV25" s="69">
        <v>1</v>
      </c>
      <c r="AW25" s="70">
        <v>4</v>
      </c>
      <c r="AX25" s="4">
        <v>5</v>
      </c>
      <c r="AY25" s="4">
        <v>1</v>
      </c>
      <c r="AZ25" s="4">
        <v>10</v>
      </c>
      <c r="BA25" s="32">
        <v>1</v>
      </c>
      <c r="BB25" s="50">
        <v>-0.189</v>
      </c>
      <c r="BC25" s="67">
        <v>5</v>
      </c>
      <c r="BD25" s="68">
        <v>18</v>
      </c>
      <c r="BE25" s="94">
        <v>10</v>
      </c>
      <c r="BF25" s="69">
        <v>1</v>
      </c>
      <c r="BG25" s="70">
        <v>1</v>
      </c>
      <c r="BH25" s="39">
        <v>0.185</v>
      </c>
      <c r="BI25" s="69">
        <v>2</v>
      </c>
      <c r="BJ25" s="70">
        <v>2</v>
      </c>
      <c r="BK25" s="4">
        <v>8</v>
      </c>
      <c r="BL25" s="4">
        <v>2</v>
      </c>
      <c r="BM25" s="4">
        <v>21</v>
      </c>
      <c r="BN25" s="32">
        <v>9</v>
      </c>
      <c r="BO25" s="50">
        <v>-9.9000000000000005E-2</v>
      </c>
      <c r="BP25" s="67">
        <v>4</v>
      </c>
      <c r="BQ25" s="68">
        <v>15</v>
      </c>
      <c r="BR25" s="94">
        <v>10</v>
      </c>
      <c r="BS25" s="69">
        <v>1</v>
      </c>
      <c r="BT25" s="70">
        <v>1</v>
      </c>
      <c r="BU25" s="39">
        <v>8.0000000000000002E-3</v>
      </c>
      <c r="BV25" s="69">
        <v>3</v>
      </c>
      <c r="BW25" s="70">
        <v>7</v>
      </c>
      <c r="BX25" s="4">
        <v>8</v>
      </c>
      <c r="BY25" s="4">
        <v>2</v>
      </c>
      <c r="BZ25" s="4">
        <v>23</v>
      </c>
      <c r="CA25" s="32">
        <v>6</v>
      </c>
      <c r="CB25" s="50">
        <v>-5.7000000000000002E-2</v>
      </c>
      <c r="CC25" s="67">
        <v>1</v>
      </c>
      <c r="CD25" s="68">
        <v>2</v>
      </c>
      <c r="CE25" s="94">
        <v>10</v>
      </c>
      <c r="CF25" s="69">
        <v>1</v>
      </c>
      <c r="CG25" s="70">
        <v>1</v>
      </c>
      <c r="CH25" s="39">
        <v>0.14299999999999999</v>
      </c>
      <c r="CI25" s="69">
        <v>1</v>
      </c>
      <c r="CJ25" s="70">
        <v>1</v>
      </c>
      <c r="CK25" s="4">
        <v>3</v>
      </c>
      <c r="CL25" s="4">
        <v>1</v>
      </c>
      <c r="CM25" s="4">
        <v>4</v>
      </c>
      <c r="CN25" s="32">
        <v>1</v>
      </c>
      <c r="CO25" s="146" t="s">
        <v>132</v>
      </c>
      <c r="CP25" s="67"/>
      <c r="CQ25" s="68"/>
      <c r="CR25" s="94"/>
      <c r="CS25" s="69"/>
      <c r="CT25" s="70"/>
      <c r="CU25" s="39"/>
      <c r="CV25" s="69"/>
      <c r="CW25" s="70"/>
      <c r="CX25" s="4"/>
      <c r="CY25" s="4"/>
      <c r="CZ25" s="4"/>
      <c r="DA25" s="32"/>
      <c r="DB25" s="50">
        <v>-5.8999999999999997E-2</v>
      </c>
      <c r="DC25" s="67">
        <v>6</v>
      </c>
      <c r="DD25" s="68">
        <v>10</v>
      </c>
      <c r="DE25" s="94">
        <v>7</v>
      </c>
      <c r="DF25" s="69">
        <v>7</v>
      </c>
      <c r="DG25" s="70">
        <v>20</v>
      </c>
      <c r="DH25" s="39">
        <v>0.20799999999999999</v>
      </c>
      <c r="DI25" s="69">
        <v>3</v>
      </c>
      <c r="DJ25" s="70">
        <v>5</v>
      </c>
      <c r="DK25" s="4">
        <v>16</v>
      </c>
      <c r="DL25" s="4">
        <v>6</v>
      </c>
      <c r="DM25" s="4">
        <v>35</v>
      </c>
      <c r="DN25" s="32">
        <v>15</v>
      </c>
      <c r="DO25" s="50">
        <v>-7.5999999999999998E-2</v>
      </c>
      <c r="DP25" s="67">
        <v>5</v>
      </c>
      <c r="DQ25" s="68">
        <v>19</v>
      </c>
      <c r="DR25" s="94">
        <v>10</v>
      </c>
      <c r="DS25" s="69">
        <v>1</v>
      </c>
      <c r="DT25" s="70">
        <v>1</v>
      </c>
      <c r="DU25" s="102">
        <v>0.02</v>
      </c>
      <c r="DV25" s="69">
        <v>4</v>
      </c>
      <c r="DW25" s="70">
        <v>10</v>
      </c>
      <c r="DX25" s="4">
        <v>10</v>
      </c>
      <c r="DY25" s="4">
        <v>3</v>
      </c>
      <c r="DZ25" s="4">
        <v>30</v>
      </c>
      <c r="EA25" s="32">
        <v>13</v>
      </c>
      <c r="EB25" s="307">
        <f t="shared" si="25"/>
        <v>-0.108</v>
      </c>
      <c r="EC25" s="294">
        <f>RANK(EB25,EB23:EB29,0)</f>
        <v>4</v>
      </c>
      <c r="ED25" s="295">
        <f>RANK(EB25,(EB5:EB7,EB9:EB14,EB16:EB21,EB23:EB29),0)</f>
        <v>14</v>
      </c>
      <c r="EE25" s="308">
        <f t="shared" si="26"/>
        <v>9.67</v>
      </c>
      <c r="EF25" s="296">
        <f>RANK(EE25,EE23:EE29,0)</f>
        <v>4</v>
      </c>
      <c r="EG25" s="297">
        <f>RANK(EE25,(EE5:EE7,EE9:EE14,EE16:EE21,EE23:EE29),0)</f>
        <v>11</v>
      </c>
      <c r="EH25" s="272">
        <f t="shared" si="27"/>
        <v>8.8999999999999996E-2</v>
      </c>
      <c r="EI25" s="298">
        <f>RANK(EH25,EH23:EH29,0)</f>
        <v>4</v>
      </c>
      <c r="EJ25" s="299">
        <f>RANK(EH25,(EH5:EH7,EH9:EH14,EH16:EH21,EH23:EH29),0)</f>
        <v>5</v>
      </c>
      <c r="EK25" s="251">
        <f t="shared" si="28"/>
        <v>12</v>
      </c>
      <c r="EL25" s="251">
        <f>RANK(EK25,EK23:EK29,1)</f>
        <v>4</v>
      </c>
      <c r="EM25" s="251">
        <f t="shared" si="29"/>
        <v>30</v>
      </c>
      <c r="EN25" s="252">
        <f>RANK(EM25,(EM5,EM6,EM7,EM9,EM10,EM11,EM18,EM19,EM12,EM20,EM13,EM23,EM24,EM16,EM25,EM17,EM26,EM27,EM21,EM28,EM29,EM14),1)</f>
        <v>9</v>
      </c>
      <c r="EO25" s="3">
        <f t="shared" si="30"/>
        <v>-4.2999999999999997E-2</v>
      </c>
      <c r="EP25" s="4">
        <f>RANK(EO25,EO23:EO29,0)</f>
        <v>4</v>
      </c>
      <c r="EQ25" s="13">
        <f t="shared" si="33"/>
        <v>2.9</v>
      </c>
      <c r="ER25" s="4">
        <f>RANK(EQ25,EQ23:EQ29,0)</f>
        <v>2</v>
      </c>
      <c r="ES25" s="23">
        <f t="shared" si="31"/>
        <v>2.7E-2</v>
      </c>
      <c r="ET25" s="4">
        <f>RANK(ES25,ES23:ES29,0)</f>
        <v>4</v>
      </c>
      <c r="EU25" s="8">
        <f t="shared" si="32"/>
        <v>10</v>
      </c>
      <c r="EV25" s="6">
        <f>RANK(EU25,EU23:EU29,1)</f>
        <v>3</v>
      </c>
      <c r="EW25" s="142" t="s">
        <v>98</v>
      </c>
    </row>
    <row r="26" spans="1:153" ht="15" customHeight="1" x14ac:dyDescent="0.25">
      <c r="A26" s="126" t="s">
        <v>60</v>
      </c>
      <c r="B26" s="111">
        <v>-0.36799999999999999</v>
      </c>
      <c r="C26" s="53">
        <v>6</v>
      </c>
      <c r="D26" s="46">
        <v>19</v>
      </c>
      <c r="E26" s="95">
        <v>10</v>
      </c>
      <c r="F26" s="59">
        <v>1</v>
      </c>
      <c r="G26" s="57">
        <v>1</v>
      </c>
      <c r="H26" s="42">
        <v>0</v>
      </c>
      <c r="I26" s="59">
        <v>3</v>
      </c>
      <c r="J26" s="57">
        <v>9</v>
      </c>
      <c r="K26" s="10">
        <v>10</v>
      </c>
      <c r="L26" s="10">
        <v>4</v>
      </c>
      <c r="M26" s="10">
        <v>29</v>
      </c>
      <c r="N26" s="33">
        <v>15</v>
      </c>
      <c r="O26" s="44">
        <v>-6.7000000000000004E-2</v>
      </c>
      <c r="P26" s="53">
        <v>7</v>
      </c>
      <c r="Q26" s="46">
        <v>20</v>
      </c>
      <c r="R26" s="95">
        <v>9</v>
      </c>
      <c r="S26" s="59">
        <v>7</v>
      </c>
      <c r="T26" s="57">
        <v>21</v>
      </c>
      <c r="U26" s="42">
        <v>-6.3E-2</v>
      </c>
      <c r="V26" s="59">
        <v>7</v>
      </c>
      <c r="W26" s="57">
        <v>21</v>
      </c>
      <c r="X26" s="10">
        <v>21</v>
      </c>
      <c r="Y26" s="10">
        <v>7</v>
      </c>
      <c r="Z26" s="10">
        <v>62</v>
      </c>
      <c r="AA26" s="33">
        <v>21</v>
      </c>
      <c r="AB26" s="44">
        <v>-6.0999999999999999E-2</v>
      </c>
      <c r="AC26" s="53">
        <v>3</v>
      </c>
      <c r="AD26" s="46">
        <v>5</v>
      </c>
      <c r="AE26" s="95">
        <v>10</v>
      </c>
      <c r="AF26" s="59">
        <v>1</v>
      </c>
      <c r="AG26" s="57">
        <v>1</v>
      </c>
      <c r="AH26" s="42">
        <v>-3.0000000000000001E-3</v>
      </c>
      <c r="AI26" s="59">
        <v>4</v>
      </c>
      <c r="AJ26" s="57">
        <v>12</v>
      </c>
      <c r="AK26" s="10">
        <v>8</v>
      </c>
      <c r="AL26" s="10">
        <v>4</v>
      </c>
      <c r="AM26" s="10">
        <v>18</v>
      </c>
      <c r="AN26" s="33">
        <v>10</v>
      </c>
      <c r="AO26" s="44">
        <v>-6.6000000000000003E-2</v>
      </c>
      <c r="AP26" s="53">
        <v>2</v>
      </c>
      <c r="AQ26" s="46">
        <v>3</v>
      </c>
      <c r="AR26" s="95">
        <v>10</v>
      </c>
      <c r="AS26" s="59">
        <v>1</v>
      </c>
      <c r="AT26" s="57">
        <v>1</v>
      </c>
      <c r="AU26" s="42">
        <v>1E-3</v>
      </c>
      <c r="AV26" s="59">
        <v>2</v>
      </c>
      <c r="AW26" s="57">
        <v>12</v>
      </c>
      <c r="AX26" s="10">
        <v>5</v>
      </c>
      <c r="AY26" s="10">
        <v>1</v>
      </c>
      <c r="AZ26" s="10">
        <v>16</v>
      </c>
      <c r="BA26" s="33">
        <v>6</v>
      </c>
      <c r="BB26" s="44">
        <v>-0.26900000000000002</v>
      </c>
      <c r="BC26" s="53">
        <v>7</v>
      </c>
      <c r="BD26" s="46">
        <v>21</v>
      </c>
      <c r="BE26" s="95">
        <v>10</v>
      </c>
      <c r="BF26" s="59">
        <v>1</v>
      </c>
      <c r="BG26" s="57">
        <v>1</v>
      </c>
      <c r="BH26" s="42">
        <v>0</v>
      </c>
      <c r="BI26" s="59">
        <v>3</v>
      </c>
      <c r="BJ26" s="57">
        <v>10</v>
      </c>
      <c r="BK26" s="10">
        <v>11</v>
      </c>
      <c r="BL26" s="10">
        <v>4</v>
      </c>
      <c r="BM26" s="10">
        <v>32</v>
      </c>
      <c r="BN26" s="33">
        <v>16</v>
      </c>
      <c r="BO26" s="44">
        <v>-8.5000000000000006E-2</v>
      </c>
      <c r="BP26" s="53">
        <v>3</v>
      </c>
      <c r="BQ26" s="46">
        <v>7</v>
      </c>
      <c r="BR26" s="95">
        <v>9</v>
      </c>
      <c r="BS26" s="59">
        <v>6</v>
      </c>
      <c r="BT26" s="57">
        <v>9</v>
      </c>
      <c r="BU26" s="42">
        <v>0</v>
      </c>
      <c r="BV26" s="59">
        <v>4</v>
      </c>
      <c r="BW26" s="57">
        <v>8</v>
      </c>
      <c r="BX26" s="10">
        <v>13</v>
      </c>
      <c r="BY26" s="10">
        <v>5</v>
      </c>
      <c r="BZ26" s="10">
        <v>24</v>
      </c>
      <c r="CA26" s="33">
        <v>7</v>
      </c>
      <c r="CB26" s="44">
        <v>-0.06</v>
      </c>
      <c r="CC26" s="53">
        <v>3</v>
      </c>
      <c r="CD26" s="46">
        <v>7</v>
      </c>
      <c r="CE26" s="95">
        <v>10</v>
      </c>
      <c r="CF26" s="59">
        <v>1</v>
      </c>
      <c r="CG26" s="57">
        <v>1</v>
      </c>
      <c r="CH26" s="42">
        <v>0</v>
      </c>
      <c r="CI26" s="59">
        <v>4</v>
      </c>
      <c r="CJ26" s="57">
        <v>5</v>
      </c>
      <c r="CK26" s="10">
        <v>8</v>
      </c>
      <c r="CL26" s="10">
        <v>4</v>
      </c>
      <c r="CM26" s="10">
        <v>13</v>
      </c>
      <c r="CN26" s="33">
        <v>8</v>
      </c>
      <c r="CO26" s="148">
        <v>0</v>
      </c>
      <c r="CP26" s="53">
        <v>1</v>
      </c>
      <c r="CQ26" s="46">
        <v>1</v>
      </c>
      <c r="CR26" s="95">
        <v>10</v>
      </c>
      <c r="CS26" s="59">
        <v>1</v>
      </c>
      <c r="CT26" s="57">
        <v>1</v>
      </c>
      <c r="CU26" s="42">
        <v>0</v>
      </c>
      <c r="CV26" s="59">
        <v>2</v>
      </c>
      <c r="CW26" s="57">
        <v>8</v>
      </c>
      <c r="CX26" s="10">
        <v>4</v>
      </c>
      <c r="CY26" s="10">
        <v>1</v>
      </c>
      <c r="CZ26" s="10">
        <v>10</v>
      </c>
      <c r="DA26" s="33">
        <v>2</v>
      </c>
      <c r="DB26" s="44">
        <v>-5.8999999999999997E-2</v>
      </c>
      <c r="DC26" s="53">
        <v>6</v>
      </c>
      <c r="DD26" s="46">
        <v>10</v>
      </c>
      <c r="DE26" s="95">
        <v>10</v>
      </c>
      <c r="DF26" s="59">
        <v>1</v>
      </c>
      <c r="DG26" s="57">
        <v>1</v>
      </c>
      <c r="DH26" s="42">
        <v>0</v>
      </c>
      <c r="DI26" s="59">
        <v>5</v>
      </c>
      <c r="DJ26" s="57">
        <v>10</v>
      </c>
      <c r="DK26" s="10">
        <v>12</v>
      </c>
      <c r="DL26" s="10">
        <v>5</v>
      </c>
      <c r="DM26" s="10">
        <v>21</v>
      </c>
      <c r="DN26" s="33">
        <v>9</v>
      </c>
      <c r="DO26" s="44">
        <v>-7.5999999999999998E-2</v>
      </c>
      <c r="DP26" s="53">
        <v>5</v>
      </c>
      <c r="DQ26" s="46">
        <v>19</v>
      </c>
      <c r="DR26" s="95">
        <v>10</v>
      </c>
      <c r="DS26" s="59">
        <v>1</v>
      </c>
      <c r="DT26" s="57">
        <v>1</v>
      </c>
      <c r="DU26" s="104">
        <v>0</v>
      </c>
      <c r="DV26" s="59">
        <v>5</v>
      </c>
      <c r="DW26" s="57">
        <v>12</v>
      </c>
      <c r="DX26" s="10">
        <v>11</v>
      </c>
      <c r="DY26" s="10">
        <v>5</v>
      </c>
      <c r="DZ26" s="10">
        <v>32</v>
      </c>
      <c r="EA26" s="33">
        <v>14</v>
      </c>
      <c r="EB26" s="307">
        <f t="shared" si="25"/>
        <v>-0.111</v>
      </c>
      <c r="EC26" s="274">
        <f>RANK(EB26,EB23:EB29,0)</f>
        <v>5</v>
      </c>
      <c r="ED26" s="260">
        <f>RANK(EB26,(EB5:EB7,EB9:EB14,EB16:EB21,EB23:EB29),0)</f>
        <v>16</v>
      </c>
      <c r="EE26" s="310">
        <f t="shared" si="26"/>
        <v>9.8000000000000007</v>
      </c>
      <c r="EF26" s="278">
        <f>RANK(EE26,EE23:EE29,0)</f>
        <v>2</v>
      </c>
      <c r="EG26" s="276">
        <f>RANK(EE26,(EE5:EE7,EE9:EE14,EE16:EE21,EE23:EE29),0)</f>
        <v>7</v>
      </c>
      <c r="EH26" s="275">
        <f t="shared" si="27"/>
        <v>-7.0000000000000001E-3</v>
      </c>
      <c r="EI26" s="277">
        <f>RANK(EH26,EH23:EH29,0)</f>
        <v>5</v>
      </c>
      <c r="EJ26" s="279">
        <f>RANK(EH26,(EH5:EH7,EH9:EH14,EH16:EH21,EH23:EH29),0)</f>
        <v>18</v>
      </c>
      <c r="EK26" s="257">
        <f t="shared" si="28"/>
        <v>12</v>
      </c>
      <c r="EL26" s="257">
        <f>RANK(EK26,EK23:EK29,1)</f>
        <v>4</v>
      </c>
      <c r="EM26" s="257">
        <f t="shared" si="29"/>
        <v>41</v>
      </c>
      <c r="EN26" s="258">
        <f>RANK(EM26,(EM5,EM6,EM7,EM9,EM10,EM11,EM18,EM19,EM12,EM20,EM13,EM23,EM24,EM16,EM25,EM17,EM26,EM27,EM21,EM28,EM29,EM14),1)</f>
        <v>17</v>
      </c>
      <c r="EO26" s="9">
        <f t="shared" si="30"/>
        <v>-4.3999999999999997E-2</v>
      </c>
      <c r="EP26" s="10">
        <f>RANK(EO26,EO23:EO29,0)</f>
        <v>5</v>
      </c>
      <c r="EQ26" s="5">
        <f t="shared" si="33"/>
        <v>2.9</v>
      </c>
      <c r="ER26" s="10">
        <f>RANK(EQ26,EQ23:EQ29,0)</f>
        <v>2</v>
      </c>
      <c r="ES26" s="24">
        <f t="shared" si="31"/>
        <v>-2E-3</v>
      </c>
      <c r="ET26" s="10">
        <f>RANK(ES26,ES23:ES29,0)</f>
        <v>5</v>
      </c>
      <c r="EU26" s="10">
        <f t="shared" si="32"/>
        <v>12</v>
      </c>
      <c r="EV26" s="12">
        <f>RANK(EU26,EU23:EU29,1)</f>
        <v>6</v>
      </c>
      <c r="EW26" s="143" t="s">
        <v>60</v>
      </c>
    </row>
    <row r="27" spans="1:153" ht="15" customHeight="1" x14ac:dyDescent="0.25">
      <c r="A27" s="125" t="s">
        <v>61</v>
      </c>
      <c r="B27" s="112">
        <v>-0.39700000000000002</v>
      </c>
      <c r="C27" s="48">
        <v>7</v>
      </c>
      <c r="D27" s="49">
        <v>21</v>
      </c>
      <c r="E27" s="96">
        <v>9</v>
      </c>
      <c r="F27" s="60">
        <v>5</v>
      </c>
      <c r="G27" s="61">
        <v>17</v>
      </c>
      <c r="H27" s="40">
        <v>-9.5000000000000001E-2</v>
      </c>
      <c r="I27" s="60">
        <v>7</v>
      </c>
      <c r="J27" s="61">
        <v>20</v>
      </c>
      <c r="K27" s="15">
        <v>19</v>
      </c>
      <c r="L27" s="15">
        <v>7</v>
      </c>
      <c r="M27" s="15">
        <v>58</v>
      </c>
      <c r="N27" s="34">
        <v>20</v>
      </c>
      <c r="O27" s="47">
        <v>-0.06</v>
      </c>
      <c r="P27" s="48">
        <v>2</v>
      </c>
      <c r="Q27" s="49">
        <v>6</v>
      </c>
      <c r="R27" s="96">
        <v>10</v>
      </c>
      <c r="S27" s="60">
        <v>1</v>
      </c>
      <c r="T27" s="61">
        <v>1</v>
      </c>
      <c r="U27" s="40">
        <v>0.26200000000000001</v>
      </c>
      <c r="V27" s="60">
        <v>2</v>
      </c>
      <c r="W27" s="61">
        <v>3</v>
      </c>
      <c r="X27" s="15">
        <v>5</v>
      </c>
      <c r="Y27" s="15">
        <v>2</v>
      </c>
      <c r="Z27" s="15">
        <v>10</v>
      </c>
      <c r="AA27" s="34">
        <v>5</v>
      </c>
      <c r="AB27" s="147" t="s">
        <v>132</v>
      </c>
      <c r="AC27" s="48"/>
      <c r="AD27" s="49"/>
      <c r="AE27" s="96"/>
      <c r="AF27" s="60"/>
      <c r="AG27" s="61"/>
      <c r="AH27" s="40"/>
      <c r="AI27" s="60"/>
      <c r="AJ27" s="61"/>
      <c r="AK27" s="15"/>
      <c r="AL27" s="15"/>
      <c r="AM27" s="15"/>
      <c r="AN27" s="34"/>
      <c r="AO27" s="47">
        <v>-7.5999999999999998E-2</v>
      </c>
      <c r="AP27" s="48">
        <v>5</v>
      </c>
      <c r="AQ27" s="49">
        <v>17</v>
      </c>
      <c r="AR27" s="96">
        <v>9</v>
      </c>
      <c r="AS27" s="60">
        <v>5</v>
      </c>
      <c r="AT27" s="61">
        <v>20</v>
      </c>
      <c r="AU27" s="40">
        <v>-0.14899999999999999</v>
      </c>
      <c r="AV27" s="60">
        <v>5</v>
      </c>
      <c r="AW27" s="61">
        <v>20</v>
      </c>
      <c r="AX27" s="15">
        <v>15</v>
      </c>
      <c r="AY27" s="15">
        <v>5</v>
      </c>
      <c r="AZ27" s="15">
        <v>57</v>
      </c>
      <c r="BA27" s="34">
        <v>20</v>
      </c>
      <c r="BB27" s="47">
        <v>-0.13600000000000001</v>
      </c>
      <c r="BC27" s="48">
        <v>2</v>
      </c>
      <c r="BD27" s="49">
        <v>9</v>
      </c>
      <c r="BE27" s="96">
        <v>9</v>
      </c>
      <c r="BF27" s="60">
        <v>5</v>
      </c>
      <c r="BG27" s="61">
        <v>17</v>
      </c>
      <c r="BH27" s="40">
        <v>-9.7000000000000003E-2</v>
      </c>
      <c r="BI27" s="60">
        <v>6</v>
      </c>
      <c r="BJ27" s="61">
        <v>20</v>
      </c>
      <c r="BK27" s="15">
        <v>13</v>
      </c>
      <c r="BL27" s="15">
        <v>5</v>
      </c>
      <c r="BM27" s="15">
        <v>46</v>
      </c>
      <c r="BN27" s="34">
        <v>19</v>
      </c>
      <c r="BO27" s="47">
        <v>-0.111</v>
      </c>
      <c r="BP27" s="48">
        <v>7</v>
      </c>
      <c r="BQ27" s="49">
        <v>19</v>
      </c>
      <c r="BR27" s="96">
        <v>10</v>
      </c>
      <c r="BS27" s="60">
        <v>1</v>
      </c>
      <c r="BT27" s="61">
        <v>1</v>
      </c>
      <c r="BU27" s="40">
        <v>-4.5999999999999999E-2</v>
      </c>
      <c r="BV27" s="60">
        <v>5</v>
      </c>
      <c r="BW27" s="61">
        <v>17</v>
      </c>
      <c r="BX27" s="15">
        <v>13</v>
      </c>
      <c r="BY27" s="15">
        <v>5</v>
      </c>
      <c r="BZ27" s="15">
        <v>37</v>
      </c>
      <c r="CA27" s="34">
        <v>14</v>
      </c>
      <c r="CB27" s="47">
        <v>-6.7000000000000004E-2</v>
      </c>
      <c r="CC27" s="48">
        <v>7</v>
      </c>
      <c r="CD27" s="49">
        <v>22</v>
      </c>
      <c r="CE27" s="96">
        <v>10</v>
      </c>
      <c r="CF27" s="60">
        <v>1</v>
      </c>
      <c r="CG27" s="61">
        <v>1</v>
      </c>
      <c r="CH27" s="40">
        <v>0.14299999999999999</v>
      </c>
      <c r="CI27" s="60">
        <v>1</v>
      </c>
      <c r="CJ27" s="61">
        <v>1</v>
      </c>
      <c r="CK27" s="15">
        <v>9</v>
      </c>
      <c r="CL27" s="15">
        <v>6</v>
      </c>
      <c r="CM27" s="15">
        <v>24</v>
      </c>
      <c r="CN27" s="34">
        <v>18</v>
      </c>
      <c r="CO27" s="146" t="s">
        <v>132</v>
      </c>
      <c r="CP27" s="48"/>
      <c r="CQ27" s="49"/>
      <c r="CR27" s="96"/>
      <c r="CS27" s="60"/>
      <c r="CT27" s="61"/>
      <c r="CU27" s="40"/>
      <c r="CV27" s="60"/>
      <c r="CW27" s="61"/>
      <c r="CX27" s="15"/>
      <c r="CY27" s="15"/>
      <c r="CZ27" s="15"/>
      <c r="DA27" s="34"/>
      <c r="DB27" s="47">
        <v>-5.2999999999999999E-2</v>
      </c>
      <c r="DC27" s="48">
        <v>3</v>
      </c>
      <c r="DD27" s="49">
        <v>3</v>
      </c>
      <c r="DE27" s="96">
        <v>10</v>
      </c>
      <c r="DF27" s="60">
        <v>1</v>
      </c>
      <c r="DG27" s="61">
        <v>1</v>
      </c>
      <c r="DH27" s="40">
        <v>0.38800000000000001</v>
      </c>
      <c r="DI27" s="60">
        <v>2</v>
      </c>
      <c r="DJ27" s="61">
        <v>2</v>
      </c>
      <c r="DK27" s="15">
        <v>6</v>
      </c>
      <c r="DL27" s="15">
        <v>2</v>
      </c>
      <c r="DM27" s="15">
        <v>6</v>
      </c>
      <c r="DN27" s="34">
        <v>2</v>
      </c>
      <c r="DO27" s="47">
        <v>-5.5E-2</v>
      </c>
      <c r="DP27" s="48">
        <v>1</v>
      </c>
      <c r="DQ27" s="49">
        <v>1</v>
      </c>
      <c r="DR27" s="96">
        <v>10</v>
      </c>
      <c r="DS27" s="60">
        <v>1</v>
      </c>
      <c r="DT27" s="61">
        <v>1</v>
      </c>
      <c r="DU27" s="103">
        <v>0.5</v>
      </c>
      <c r="DV27" s="60">
        <v>1</v>
      </c>
      <c r="DW27" s="61">
        <v>2</v>
      </c>
      <c r="DX27" s="15">
        <v>3</v>
      </c>
      <c r="DY27" s="15">
        <v>1</v>
      </c>
      <c r="DZ27" s="15">
        <v>4</v>
      </c>
      <c r="EA27" s="34">
        <v>1</v>
      </c>
      <c r="EB27" s="307">
        <f t="shared" si="25"/>
        <v>-0.11899999999999999</v>
      </c>
      <c r="EC27" s="263">
        <f>RANK(EB27,EB23:EB29,0)</f>
        <v>6</v>
      </c>
      <c r="ED27" s="264">
        <f>RANK(EB27,(EB5:EB7,EB9:EB14,EB16:EB21,EB23:EB29),0)</f>
        <v>20</v>
      </c>
      <c r="EE27" s="312">
        <f t="shared" si="26"/>
        <v>9.6300000000000008</v>
      </c>
      <c r="EF27" s="280">
        <f>RANK(EE27,EE23:EE29,0)</f>
        <v>5</v>
      </c>
      <c r="EG27" s="281">
        <f>RANK(EE27,(EE5:EE7,EE9:EE14,EE16:EE21,EE23:EE29),0)</f>
        <v>12</v>
      </c>
      <c r="EH27" s="249">
        <f t="shared" si="27"/>
        <v>0.113</v>
      </c>
      <c r="EI27" s="282">
        <f>RANK(EH27,EH23:EH29,0)</f>
        <v>3</v>
      </c>
      <c r="EJ27" s="283">
        <f>RANK(EH27,(EH5:EH7,EH9:EH14,EH16:EH21,EH23:EH29),0)</f>
        <v>3</v>
      </c>
      <c r="EK27" s="267">
        <f t="shared" si="28"/>
        <v>14</v>
      </c>
      <c r="EL27" s="267">
        <f>RANK(EK27,EK23:EK29,1)</f>
        <v>6</v>
      </c>
      <c r="EM27" s="267">
        <f t="shared" si="29"/>
        <v>35</v>
      </c>
      <c r="EN27" s="268">
        <f>RANK(EM27,(EM5,EM6,EM7,EM9,EM10,EM11,EM18,EM19,EM12,EM20,EM13,EM23,EM24,EM16,EM25,EM17,EM26,EM27,EM21,EM28,EM29,EM14),1)</f>
        <v>13</v>
      </c>
      <c r="EO27" s="14">
        <f t="shared" si="30"/>
        <v>-4.8000000000000001E-2</v>
      </c>
      <c r="EP27" s="15">
        <f>RANK(EO27,EO23:EO29,0)</f>
        <v>6</v>
      </c>
      <c r="EQ27" s="7">
        <f t="shared" si="33"/>
        <v>2.9</v>
      </c>
      <c r="ER27" s="15">
        <f>RANK(EQ27,EQ23:EQ29,0)</f>
        <v>2</v>
      </c>
      <c r="ES27" s="25">
        <f t="shared" si="31"/>
        <v>3.4000000000000002E-2</v>
      </c>
      <c r="ET27" s="15">
        <f>RANK(ES27,ES23:ES29,0)</f>
        <v>3</v>
      </c>
      <c r="EU27" s="16">
        <f t="shared" si="32"/>
        <v>11</v>
      </c>
      <c r="EV27" s="17">
        <f>RANK(EU27,EU23:EU29,1)</f>
        <v>4</v>
      </c>
      <c r="EW27" s="142" t="s">
        <v>61</v>
      </c>
    </row>
    <row r="28" spans="1:153" ht="15" customHeight="1" x14ac:dyDescent="0.25">
      <c r="A28" s="130" t="s">
        <v>66</v>
      </c>
      <c r="B28" s="113">
        <v>-0.30599999999999999</v>
      </c>
      <c r="C28" s="67">
        <v>2</v>
      </c>
      <c r="D28" s="68">
        <v>7</v>
      </c>
      <c r="E28" s="94">
        <v>10</v>
      </c>
      <c r="F28" s="69">
        <v>1</v>
      </c>
      <c r="G28" s="70">
        <v>1</v>
      </c>
      <c r="H28" s="39">
        <v>0.32900000000000001</v>
      </c>
      <c r="I28" s="69">
        <v>1</v>
      </c>
      <c r="J28" s="70">
        <v>1</v>
      </c>
      <c r="K28" s="4">
        <v>4</v>
      </c>
      <c r="L28" s="4">
        <v>1</v>
      </c>
      <c r="M28" s="4">
        <v>9</v>
      </c>
      <c r="N28" s="32">
        <v>1</v>
      </c>
      <c r="O28" s="50">
        <v>-0.06</v>
      </c>
      <c r="P28" s="67">
        <v>2</v>
      </c>
      <c r="Q28" s="68">
        <v>6</v>
      </c>
      <c r="R28" s="94">
        <v>10</v>
      </c>
      <c r="S28" s="69">
        <v>1</v>
      </c>
      <c r="T28" s="70">
        <v>1</v>
      </c>
      <c r="U28" s="39">
        <v>0.58799999999999997</v>
      </c>
      <c r="V28" s="69">
        <v>1</v>
      </c>
      <c r="W28" s="70">
        <v>2</v>
      </c>
      <c r="X28" s="4">
        <v>4</v>
      </c>
      <c r="Y28" s="4">
        <v>1</v>
      </c>
      <c r="Z28" s="4">
        <v>9</v>
      </c>
      <c r="AA28" s="32">
        <v>2</v>
      </c>
      <c r="AB28" s="147" t="s">
        <v>132</v>
      </c>
      <c r="AC28" s="67"/>
      <c r="AD28" s="68"/>
      <c r="AE28" s="94"/>
      <c r="AF28" s="69"/>
      <c r="AG28" s="70"/>
      <c r="AH28" s="39"/>
      <c r="AI28" s="69"/>
      <c r="AJ28" s="70"/>
      <c r="AK28" s="4"/>
      <c r="AL28" s="4"/>
      <c r="AM28" s="4"/>
      <c r="AN28" s="32"/>
      <c r="AO28" s="50">
        <v>-7.0000000000000007E-2</v>
      </c>
      <c r="AP28" s="67">
        <v>3</v>
      </c>
      <c r="AQ28" s="68">
        <v>5</v>
      </c>
      <c r="AR28" s="94">
        <v>10</v>
      </c>
      <c r="AS28" s="69">
        <v>1</v>
      </c>
      <c r="AT28" s="70">
        <v>1</v>
      </c>
      <c r="AU28" s="39">
        <v>0</v>
      </c>
      <c r="AV28" s="69">
        <v>3</v>
      </c>
      <c r="AW28" s="70">
        <v>13</v>
      </c>
      <c r="AX28" s="4">
        <v>7</v>
      </c>
      <c r="AY28" s="4">
        <v>4</v>
      </c>
      <c r="AZ28" s="4">
        <v>19</v>
      </c>
      <c r="BA28" s="32">
        <v>10</v>
      </c>
      <c r="BB28" s="50">
        <v>-0.24199999999999999</v>
      </c>
      <c r="BC28" s="67">
        <v>6</v>
      </c>
      <c r="BD28" s="68">
        <v>20</v>
      </c>
      <c r="BE28" s="94">
        <v>10</v>
      </c>
      <c r="BF28" s="69">
        <v>1</v>
      </c>
      <c r="BG28" s="70">
        <v>1</v>
      </c>
      <c r="BH28" s="39">
        <v>0</v>
      </c>
      <c r="BI28" s="69">
        <v>3</v>
      </c>
      <c r="BJ28" s="70">
        <v>10</v>
      </c>
      <c r="BK28" s="4">
        <v>10</v>
      </c>
      <c r="BL28" s="4">
        <v>3</v>
      </c>
      <c r="BM28" s="4">
        <v>31</v>
      </c>
      <c r="BN28" s="32">
        <v>15</v>
      </c>
      <c r="BO28" s="50">
        <v>-0.108</v>
      </c>
      <c r="BP28" s="67">
        <v>5</v>
      </c>
      <c r="BQ28" s="68">
        <v>17</v>
      </c>
      <c r="BR28" s="94">
        <v>10</v>
      </c>
      <c r="BS28" s="69">
        <v>1</v>
      </c>
      <c r="BT28" s="70">
        <v>1</v>
      </c>
      <c r="BU28" s="39">
        <v>9.0999999999999998E-2</v>
      </c>
      <c r="BV28" s="69">
        <v>2</v>
      </c>
      <c r="BW28" s="70">
        <v>6</v>
      </c>
      <c r="BX28" s="4">
        <v>8</v>
      </c>
      <c r="BY28" s="4">
        <v>2</v>
      </c>
      <c r="BZ28" s="4">
        <v>24</v>
      </c>
      <c r="CA28" s="32">
        <v>7</v>
      </c>
      <c r="CB28" s="50">
        <v>-0.06</v>
      </c>
      <c r="CC28" s="67">
        <v>3</v>
      </c>
      <c r="CD28" s="68">
        <v>7</v>
      </c>
      <c r="CE28" s="94">
        <v>10</v>
      </c>
      <c r="CF28" s="69">
        <v>1</v>
      </c>
      <c r="CG28" s="70">
        <v>1</v>
      </c>
      <c r="CH28" s="39">
        <v>0</v>
      </c>
      <c r="CI28" s="69">
        <v>4</v>
      </c>
      <c r="CJ28" s="70">
        <v>5</v>
      </c>
      <c r="CK28" s="4">
        <v>8</v>
      </c>
      <c r="CL28" s="4">
        <v>4</v>
      </c>
      <c r="CM28" s="4">
        <v>13</v>
      </c>
      <c r="CN28" s="32">
        <v>8</v>
      </c>
      <c r="CO28" s="147" t="s">
        <v>132</v>
      </c>
      <c r="CP28" s="67"/>
      <c r="CQ28" s="68"/>
      <c r="CR28" s="94"/>
      <c r="CS28" s="69"/>
      <c r="CT28" s="70"/>
      <c r="CU28" s="39"/>
      <c r="CV28" s="69"/>
      <c r="CW28" s="70"/>
      <c r="CX28" s="4"/>
      <c r="CY28" s="4"/>
      <c r="CZ28" s="4"/>
      <c r="DA28" s="32"/>
      <c r="DB28" s="50">
        <v>-5.6000000000000001E-2</v>
      </c>
      <c r="DC28" s="67">
        <v>5</v>
      </c>
      <c r="DD28" s="68">
        <v>8</v>
      </c>
      <c r="DE28" s="94">
        <v>10</v>
      </c>
      <c r="DF28" s="69">
        <v>1</v>
      </c>
      <c r="DG28" s="70">
        <v>1</v>
      </c>
      <c r="DH28" s="39">
        <v>1.9E-2</v>
      </c>
      <c r="DI28" s="69">
        <v>4</v>
      </c>
      <c r="DJ28" s="70">
        <v>9</v>
      </c>
      <c r="DK28" s="4">
        <v>10</v>
      </c>
      <c r="DL28" s="4">
        <v>4</v>
      </c>
      <c r="DM28" s="4">
        <v>18</v>
      </c>
      <c r="DN28" s="32">
        <v>7</v>
      </c>
      <c r="DO28" s="50">
        <v>-7.9000000000000001E-2</v>
      </c>
      <c r="DP28" s="67">
        <v>7</v>
      </c>
      <c r="DQ28" s="68">
        <v>21</v>
      </c>
      <c r="DR28" s="94">
        <v>10</v>
      </c>
      <c r="DS28" s="69">
        <v>1</v>
      </c>
      <c r="DT28" s="70">
        <v>1</v>
      </c>
      <c r="DU28" s="102">
        <v>0.06</v>
      </c>
      <c r="DV28" s="69">
        <v>2</v>
      </c>
      <c r="DW28" s="70">
        <v>5</v>
      </c>
      <c r="DX28" s="4">
        <v>10</v>
      </c>
      <c r="DY28" s="4">
        <v>3</v>
      </c>
      <c r="DZ28" s="4">
        <v>27</v>
      </c>
      <c r="EA28" s="32">
        <v>10</v>
      </c>
      <c r="EB28" s="307">
        <f t="shared" si="25"/>
        <v>-0.123</v>
      </c>
      <c r="EC28" s="294">
        <f>RANK(EB28,EB23:EB29,0)</f>
        <v>7</v>
      </c>
      <c r="ED28" s="295">
        <f>RANK(EB28,(EB5:EB7,EB9:EB14,EB16:EB21,EB23:EB29),0)</f>
        <v>21</v>
      </c>
      <c r="EE28" s="308">
        <f t="shared" si="26"/>
        <v>10</v>
      </c>
      <c r="EF28" s="296">
        <f>RANK(EE28,EE23:EE29,0)</f>
        <v>1</v>
      </c>
      <c r="EG28" s="297">
        <f>RANK(EE28,(EE5:EE7,EE9:EE14,EE16:EE21,EE23:EE29),0)</f>
        <v>1</v>
      </c>
      <c r="EH28" s="272">
        <f t="shared" si="27"/>
        <v>0.13600000000000001</v>
      </c>
      <c r="EI28" s="298">
        <f>RANK(EH28,EH23:EH29,0)</f>
        <v>1</v>
      </c>
      <c r="EJ28" s="299">
        <f>RANK(EH28,(EH5:EH7,EH9:EH14,EH16:EH21,EH23:EH29),0)</f>
        <v>1</v>
      </c>
      <c r="EK28" s="251">
        <f t="shared" si="28"/>
        <v>9</v>
      </c>
      <c r="EL28" s="251">
        <f>RANK(EK28,EK23:EK29,1)</f>
        <v>1</v>
      </c>
      <c r="EM28" s="251">
        <f t="shared" si="29"/>
        <v>23</v>
      </c>
      <c r="EN28" s="252">
        <f>RANK(EM28,(EM5,EM6,EM7,EM9,EM10,EM11,EM18,EM19,EM12,EM20,EM13,EM23,EM24,EM16,EM25,EM17,EM26,EM27,EM21,EM28,EM29,EM14),1)</f>
        <v>4</v>
      </c>
      <c r="EO28" s="3">
        <f t="shared" si="30"/>
        <v>-4.9000000000000002E-2</v>
      </c>
      <c r="EP28" s="4">
        <f>RANK(EO28,EO23:EO29,0)</f>
        <v>7</v>
      </c>
      <c r="EQ28" s="13">
        <f t="shared" si="33"/>
        <v>3</v>
      </c>
      <c r="ER28" s="4">
        <f>RANK(EQ28,EQ23:EQ29,0)</f>
        <v>1</v>
      </c>
      <c r="ES28" s="23">
        <f t="shared" si="31"/>
        <v>4.1000000000000002E-2</v>
      </c>
      <c r="ET28" s="4">
        <f>RANK(ES28,ES23:ES29,0)</f>
        <v>1</v>
      </c>
      <c r="EU28" s="8">
        <f t="shared" si="32"/>
        <v>9</v>
      </c>
      <c r="EV28" s="6">
        <f>RANK(EU28,EU23:EU29,1)</f>
        <v>1</v>
      </c>
      <c r="EW28" s="145" t="s">
        <v>66</v>
      </c>
    </row>
    <row r="29" spans="1:153" ht="15" customHeight="1" thickBot="1" x14ac:dyDescent="0.3">
      <c r="A29" s="127" t="s">
        <v>63</v>
      </c>
      <c r="B29" s="113">
        <v>-0.28499999999999998</v>
      </c>
      <c r="C29" s="67">
        <v>1</v>
      </c>
      <c r="D29" s="68">
        <v>5</v>
      </c>
      <c r="E29" s="94">
        <v>9</v>
      </c>
      <c r="F29" s="69">
        <v>5</v>
      </c>
      <c r="G29" s="70">
        <v>17</v>
      </c>
      <c r="H29" s="39">
        <v>-0.09</v>
      </c>
      <c r="I29" s="69">
        <v>6</v>
      </c>
      <c r="J29" s="70">
        <v>19</v>
      </c>
      <c r="K29" s="4">
        <v>12</v>
      </c>
      <c r="L29" s="4">
        <v>5</v>
      </c>
      <c r="M29" s="4">
        <v>41</v>
      </c>
      <c r="N29" s="32">
        <v>17</v>
      </c>
      <c r="O29" s="50">
        <v>-6.0999999999999999E-2</v>
      </c>
      <c r="P29" s="67">
        <v>5</v>
      </c>
      <c r="Q29" s="68">
        <v>11</v>
      </c>
      <c r="R29" s="94">
        <v>10</v>
      </c>
      <c r="S29" s="69">
        <v>1</v>
      </c>
      <c r="T29" s="70">
        <v>1</v>
      </c>
      <c r="U29" s="39">
        <v>5.6000000000000001E-2</v>
      </c>
      <c r="V29" s="69">
        <v>3</v>
      </c>
      <c r="W29" s="70">
        <v>6</v>
      </c>
      <c r="X29" s="4">
        <v>9</v>
      </c>
      <c r="Y29" s="4">
        <v>5</v>
      </c>
      <c r="Z29" s="4">
        <v>18</v>
      </c>
      <c r="AA29" s="32">
        <v>11</v>
      </c>
      <c r="AB29" s="50">
        <v>-5.7000000000000002E-2</v>
      </c>
      <c r="AC29" s="67">
        <v>1</v>
      </c>
      <c r="AD29" s="68">
        <v>2</v>
      </c>
      <c r="AE29" s="94">
        <v>10</v>
      </c>
      <c r="AF29" s="69">
        <v>1</v>
      </c>
      <c r="AG29" s="70">
        <v>1</v>
      </c>
      <c r="AH29" s="39">
        <v>-2.4E-2</v>
      </c>
      <c r="AI29" s="69">
        <v>5</v>
      </c>
      <c r="AJ29" s="70">
        <v>14</v>
      </c>
      <c r="AK29" s="4">
        <v>7</v>
      </c>
      <c r="AL29" s="4">
        <v>2</v>
      </c>
      <c r="AM29" s="4">
        <v>17</v>
      </c>
      <c r="AN29" s="32">
        <v>9</v>
      </c>
      <c r="AO29" s="50">
        <v>-6.5000000000000002E-2</v>
      </c>
      <c r="AP29" s="67">
        <v>1</v>
      </c>
      <c r="AQ29" s="68">
        <v>2</v>
      </c>
      <c r="AR29" s="94">
        <v>10</v>
      </c>
      <c r="AS29" s="69">
        <v>1</v>
      </c>
      <c r="AT29" s="70">
        <v>1</v>
      </c>
      <c r="AU29" s="39">
        <v>-7.8E-2</v>
      </c>
      <c r="AV29" s="69">
        <v>4</v>
      </c>
      <c r="AW29" s="70">
        <v>19</v>
      </c>
      <c r="AX29" s="4">
        <v>6</v>
      </c>
      <c r="AY29" s="4">
        <v>3</v>
      </c>
      <c r="AZ29" s="4">
        <v>22</v>
      </c>
      <c r="BA29" s="32">
        <v>13</v>
      </c>
      <c r="BB29" s="50">
        <v>-0.14399999999999999</v>
      </c>
      <c r="BC29" s="67">
        <v>3</v>
      </c>
      <c r="BD29" s="68">
        <v>12</v>
      </c>
      <c r="BE29" s="94">
        <v>9</v>
      </c>
      <c r="BF29" s="69">
        <v>5</v>
      </c>
      <c r="BG29" s="70">
        <v>17</v>
      </c>
      <c r="BH29" s="39">
        <v>-4.4999999999999998E-2</v>
      </c>
      <c r="BI29" s="69">
        <v>5</v>
      </c>
      <c r="BJ29" s="70">
        <v>17</v>
      </c>
      <c r="BK29" s="4">
        <v>13</v>
      </c>
      <c r="BL29" s="4">
        <v>5</v>
      </c>
      <c r="BM29" s="4">
        <v>46</v>
      </c>
      <c r="BN29" s="32">
        <v>19</v>
      </c>
      <c r="BO29" s="50">
        <v>-0.108</v>
      </c>
      <c r="BP29" s="67">
        <v>5</v>
      </c>
      <c r="BQ29" s="68">
        <v>17</v>
      </c>
      <c r="BR29" s="94">
        <v>6</v>
      </c>
      <c r="BS29" s="69">
        <v>7</v>
      </c>
      <c r="BT29" s="70">
        <v>18</v>
      </c>
      <c r="BU29" s="39">
        <v>-0.14000000000000001</v>
      </c>
      <c r="BV29" s="69">
        <v>7</v>
      </c>
      <c r="BW29" s="70">
        <v>20</v>
      </c>
      <c r="BX29" s="4">
        <v>19</v>
      </c>
      <c r="BY29" s="4">
        <v>7</v>
      </c>
      <c r="BZ29" s="4">
        <v>55</v>
      </c>
      <c r="CA29" s="32">
        <v>21</v>
      </c>
      <c r="CB29" s="50">
        <v>-6.2E-2</v>
      </c>
      <c r="CC29" s="67">
        <v>6</v>
      </c>
      <c r="CD29" s="68">
        <v>20</v>
      </c>
      <c r="CE29" s="4">
        <v>9</v>
      </c>
      <c r="CF29" s="69">
        <v>7</v>
      </c>
      <c r="CG29" s="70">
        <v>22</v>
      </c>
      <c r="CH29" s="39">
        <v>-0.25</v>
      </c>
      <c r="CI29" s="69">
        <v>7</v>
      </c>
      <c r="CJ29" s="70">
        <v>22</v>
      </c>
      <c r="CK29" s="4">
        <v>20</v>
      </c>
      <c r="CL29" s="4">
        <v>7</v>
      </c>
      <c r="CM29" s="4">
        <v>64</v>
      </c>
      <c r="CN29" s="32">
        <v>22</v>
      </c>
      <c r="CO29" s="146" t="s">
        <v>132</v>
      </c>
      <c r="CP29" s="67"/>
      <c r="CQ29" s="68"/>
      <c r="CR29" s="94"/>
      <c r="CS29" s="69"/>
      <c r="CT29" s="70"/>
      <c r="CU29" s="39"/>
      <c r="CV29" s="69"/>
      <c r="CW29" s="70"/>
      <c r="CX29" s="4"/>
      <c r="CY29" s="4"/>
      <c r="CZ29" s="4"/>
      <c r="DA29" s="32"/>
      <c r="DB29" s="50">
        <v>-5.3999999999999999E-2</v>
      </c>
      <c r="DC29" s="67">
        <v>4</v>
      </c>
      <c r="DD29" s="68">
        <v>5</v>
      </c>
      <c r="DE29" s="94">
        <v>8</v>
      </c>
      <c r="DF29" s="69">
        <v>6</v>
      </c>
      <c r="DG29" s="70">
        <v>19</v>
      </c>
      <c r="DH29" s="39">
        <v>-9.5000000000000001E-2</v>
      </c>
      <c r="DI29" s="69">
        <v>7</v>
      </c>
      <c r="DJ29" s="70">
        <v>19</v>
      </c>
      <c r="DK29" s="4">
        <v>17</v>
      </c>
      <c r="DL29" s="4">
        <v>7</v>
      </c>
      <c r="DM29" s="4">
        <v>43</v>
      </c>
      <c r="DN29" s="32">
        <v>17</v>
      </c>
      <c r="DO29" s="50">
        <v>-7.1999999999999995E-2</v>
      </c>
      <c r="DP29" s="67">
        <v>4</v>
      </c>
      <c r="DQ29" s="68">
        <v>15</v>
      </c>
      <c r="DR29" s="94">
        <v>7</v>
      </c>
      <c r="DS29" s="69">
        <v>6</v>
      </c>
      <c r="DT29" s="70">
        <v>20</v>
      </c>
      <c r="DU29" s="103">
        <v>-0.02</v>
      </c>
      <c r="DV29" s="69">
        <v>6</v>
      </c>
      <c r="DW29" s="70">
        <v>19</v>
      </c>
      <c r="DX29" s="4">
        <v>16</v>
      </c>
      <c r="DY29" s="4">
        <v>6</v>
      </c>
      <c r="DZ29" s="4">
        <v>54</v>
      </c>
      <c r="EA29" s="32">
        <v>20</v>
      </c>
      <c r="EB29" s="307">
        <f t="shared" si="25"/>
        <v>-0.10100000000000001</v>
      </c>
      <c r="EC29" s="274">
        <f>RANK(EB29,EB23:EB29,0)</f>
        <v>2</v>
      </c>
      <c r="ED29" s="260">
        <f>RANK(EB29,(EB5:EB7,EB9:EB14,EB16:EB21,EB23:EB29),0)</f>
        <v>8</v>
      </c>
      <c r="EE29" s="310">
        <f t="shared" si="26"/>
        <v>8.67</v>
      </c>
      <c r="EF29" s="278">
        <f>RANK(EE29,EE23:EE29,0)</f>
        <v>7</v>
      </c>
      <c r="EG29" s="276">
        <f>RANK(EE29,(EE5:EE7,EE9:EE14,EE16:EE21,EE23:EE29),0)</f>
        <v>22</v>
      </c>
      <c r="EH29" s="275">
        <f t="shared" si="27"/>
        <v>-7.5999999999999998E-2</v>
      </c>
      <c r="EI29" s="277">
        <f>RANK(EH29,EH23:EH29,0)</f>
        <v>7</v>
      </c>
      <c r="EJ29" s="279">
        <f>RANK(EH29,(EH5:EH7,EH9:EH14,EH16:EH21,EH23:EH29),0)</f>
        <v>21</v>
      </c>
      <c r="EK29" s="291">
        <f t="shared" si="28"/>
        <v>16</v>
      </c>
      <c r="EL29" s="257">
        <f>RANK(EK29,EK23:EK29,1)</f>
        <v>7</v>
      </c>
      <c r="EM29" s="257">
        <f t="shared" si="29"/>
        <v>51</v>
      </c>
      <c r="EN29" s="258">
        <f>RANK(EM29,(EM5,EM6,EM7,EM9,EM10,EM11,EM18,EM19,EM12,EM20,EM13,EM23,EM24,EM16,EM25,EM17,EM26,EM27,EM21,EM28,EM29,EM14),1)</f>
        <v>20</v>
      </c>
      <c r="EO29" s="3">
        <f t="shared" si="30"/>
        <v>-0.04</v>
      </c>
      <c r="EP29" s="4">
        <f>RANK(EO29,EO23:EO29,0)</f>
        <v>2</v>
      </c>
      <c r="EQ29" s="13">
        <f t="shared" si="33"/>
        <v>2.6</v>
      </c>
      <c r="ER29" s="4">
        <f>RANK(EQ29,EQ23:EQ29,0)</f>
        <v>7</v>
      </c>
      <c r="ES29" s="23">
        <f>EH29*3/10</f>
        <v>-2.3E-2</v>
      </c>
      <c r="ET29" s="4">
        <f>RANK(ES29,ES23:ES29,0)</f>
        <v>7</v>
      </c>
      <c r="EU29" s="8">
        <f t="shared" si="32"/>
        <v>16</v>
      </c>
      <c r="EV29" s="6">
        <f>RANK(EU29,EU23:EU29,1)</f>
        <v>7</v>
      </c>
      <c r="EW29" s="144" t="s">
        <v>63</v>
      </c>
    </row>
    <row r="30" spans="1:153" ht="15" customHeight="1" thickBot="1" x14ac:dyDescent="0.3">
      <c r="A30" s="230" t="s">
        <v>1</v>
      </c>
      <c r="B30" s="375" t="s">
        <v>9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6"/>
      <c r="O30" s="377" t="s">
        <v>9</v>
      </c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6"/>
      <c r="AB30" s="377" t="s">
        <v>9</v>
      </c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6"/>
      <c r="AO30" s="377" t="s">
        <v>9</v>
      </c>
      <c r="AP30" s="375"/>
      <c r="AQ30" s="375"/>
      <c r="AR30" s="375"/>
      <c r="AS30" s="375"/>
      <c r="AT30" s="375"/>
      <c r="AU30" s="375"/>
      <c r="AV30" s="375"/>
      <c r="AW30" s="375"/>
      <c r="AX30" s="375"/>
      <c r="AY30" s="375"/>
      <c r="AZ30" s="375"/>
      <c r="BA30" s="376"/>
      <c r="BB30" s="377" t="s">
        <v>9</v>
      </c>
      <c r="BC30" s="375"/>
      <c r="BD30" s="375"/>
      <c r="BE30" s="375"/>
      <c r="BF30" s="375"/>
      <c r="BG30" s="375"/>
      <c r="BH30" s="375"/>
      <c r="BI30" s="375"/>
      <c r="BJ30" s="375"/>
      <c r="BK30" s="375"/>
      <c r="BL30" s="375"/>
      <c r="BM30" s="375"/>
      <c r="BN30" s="376"/>
      <c r="BO30" s="377" t="s">
        <v>9</v>
      </c>
      <c r="BP30" s="375"/>
      <c r="BQ30" s="375"/>
      <c r="BR30" s="375"/>
      <c r="BS30" s="375"/>
      <c r="BT30" s="375"/>
      <c r="BU30" s="375"/>
      <c r="BV30" s="375"/>
      <c r="BW30" s="375"/>
      <c r="BX30" s="375"/>
      <c r="BY30" s="375"/>
      <c r="BZ30" s="375"/>
      <c r="CA30" s="376"/>
      <c r="CB30" s="377" t="s">
        <v>9</v>
      </c>
      <c r="CC30" s="375"/>
      <c r="CD30" s="375"/>
      <c r="CE30" s="375"/>
      <c r="CF30" s="375"/>
      <c r="CG30" s="375"/>
      <c r="CH30" s="375"/>
      <c r="CI30" s="375"/>
      <c r="CJ30" s="375"/>
      <c r="CK30" s="375"/>
      <c r="CL30" s="375"/>
      <c r="CM30" s="375"/>
      <c r="CN30" s="376"/>
      <c r="CO30" s="377" t="s">
        <v>9</v>
      </c>
      <c r="CP30" s="375"/>
      <c r="CQ30" s="375"/>
      <c r="CR30" s="375"/>
      <c r="CS30" s="375"/>
      <c r="CT30" s="375"/>
      <c r="CU30" s="375"/>
      <c r="CV30" s="375"/>
      <c r="CW30" s="375"/>
      <c r="CX30" s="375"/>
      <c r="CY30" s="375"/>
      <c r="CZ30" s="375"/>
      <c r="DA30" s="376"/>
      <c r="DB30" s="377" t="s">
        <v>9</v>
      </c>
      <c r="DC30" s="375"/>
      <c r="DD30" s="375"/>
      <c r="DE30" s="375"/>
      <c r="DF30" s="375"/>
      <c r="DG30" s="375"/>
      <c r="DH30" s="375"/>
      <c r="DI30" s="375"/>
      <c r="DJ30" s="375"/>
      <c r="DK30" s="375"/>
      <c r="DL30" s="375"/>
      <c r="DM30" s="375"/>
      <c r="DN30" s="376"/>
      <c r="DO30" s="377" t="s">
        <v>9</v>
      </c>
      <c r="DP30" s="375"/>
      <c r="DQ30" s="375"/>
      <c r="DR30" s="375"/>
      <c r="DS30" s="375"/>
      <c r="DT30" s="375"/>
      <c r="DU30" s="375"/>
      <c r="DV30" s="375"/>
      <c r="DW30" s="375"/>
      <c r="DX30" s="375"/>
      <c r="DY30" s="375"/>
      <c r="DZ30" s="375"/>
      <c r="EA30" s="376"/>
      <c r="EB30" s="377" t="s">
        <v>9</v>
      </c>
      <c r="EC30" s="375"/>
      <c r="ED30" s="375"/>
      <c r="EE30" s="375"/>
      <c r="EF30" s="375"/>
      <c r="EG30" s="375"/>
      <c r="EH30" s="375"/>
      <c r="EI30" s="375"/>
      <c r="EJ30" s="375"/>
      <c r="EK30" s="375"/>
      <c r="EL30" s="375"/>
      <c r="EM30" s="375"/>
      <c r="EN30" s="375"/>
      <c r="EO30" s="375"/>
      <c r="EP30" s="375"/>
      <c r="EQ30" s="375"/>
      <c r="ER30" s="375"/>
      <c r="ES30" s="375"/>
      <c r="ET30" s="375"/>
      <c r="EU30" s="375"/>
      <c r="EV30" s="376"/>
      <c r="EW30" s="230" t="s">
        <v>1</v>
      </c>
    </row>
  </sheetData>
  <mergeCells count="26">
    <mergeCell ref="AB4:AN4"/>
    <mergeCell ref="CO4:DA4"/>
    <mergeCell ref="DO30:EA30"/>
    <mergeCell ref="EB30:EV30"/>
    <mergeCell ref="EO2:EV2"/>
    <mergeCell ref="BO30:CA30"/>
    <mergeCell ref="CB30:CN30"/>
    <mergeCell ref="CO30:DA30"/>
    <mergeCell ref="DB30:DN30"/>
    <mergeCell ref="BO2:CA2"/>
    <mergeCell ref="CB2:CN2"/>
    <mergeCell ref="CO2:DA2"/>
    <mergeCell ref="DB2:DN2"/>
    <mergeCell ref="DO2:EA2"/>
    <mergeCell ref="EB2:EN2"/>
    <mergeCell ref="BB2:BN2"/>
    <mergeCell ref="B30:N30"/>
    <mergeCell ref="O30:AA30"/>
    <mergeCell ref="AB30:AN30"/>
    <mergeCell ref="AO30:BA30"/>
    <mergeCell ref="BB30:BN30"/>
    <mergeCell ref="A1:K1"/>
    <mergeCell ref="B2:N2"/>
    <mergeCell ref="O2:AA2"/>
    <mergeCell ref="AB2:AN2"/>
    <mergeCell ref="AO2:B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эк.разв</vt:lpstr>
      <vt:lpstr>дошк.обр</vt:lpstr>
      <vt:lpstr>общ. и доп. образование</vt:lpstr>
      <vt:lpstr>культура</vt:lpstr>
      <vt:lpstr>физкультура</vt:lpstr>
      <vt:lpstr>жил. строительство</vt:lpstr>
      <vt:lpstr>ЖКХ</vt:lpstr>
      <vt:lpstr>орг. муниц. управления</vt:lpstr>
      <vt:lpstr>энергоэффективность</vt:lpstr>
      <vt:lpstr>независимая оценка</vt:lpstr>
      <vt:lpstr>ИТОГОВЫЙ 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2023-05-11T09:04:40Z</dcterms:modified>
</cp:coreProperties>
</file>